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download\"/>
    </mc:Choice>
  </mc:AlternateContent>
  <xr:revisionPtr revIDLastSave="0" documentId="13_ncr:1_{DFBD898D-204C-45A4-A4E0-82234BA81661}" xr6:coauthVersionLast="47" xr6:coauthVersionMax="47" xr10:uidLastSave="{00000000-0000-0000-0000-000000000000}"/>
  <bookViews>
    <workbookView xWindow="-120" yWindow="-120" windowWidth="29040" windowHeight="15840" tabRatio="853" firstSheet="3" activeTab="3" xr2:uid="{00000000-000D-0000-FFFF-FFFF00000000}"/>
  </bookViews>
  <sheets>
    <sheet name="Mod'Op" sheetId="7" r:id="rId1"/>
    <sheet name="Fiche_Organisateur_N°1" sheetId="1" r:id="rId2"/>
    <sheet name="Fiche_Organisateur_N°2" sheetId="2" r:id="rId3"/>
    <sheet name="Codes FCI" sheetId="41" r:id="rId4"/>
    <sheet name="Rapport_de_Jugement" sheetId="3" r:id="rId5"/>
    <sheet name="1" sheetId="4" r:id="rId6"/>
    <sheet name="2" sheetId="11" r:id="rId7"/>
    <sheet name="3" sheetId="12" r:id="rId8"/>
    <sheet name="4" sheetId="10" r:id="rId9"/>
    <sheet name="5" sheetId="13" r:id="rId10"/>
    <sheet name="6" sheetId="15" r:id="rId11"/>
    <sheet name="7" sheetId="16" r:id="rId12"/>
    <sheet name="8" sheetId="17" r:id="rId13"/>
    <sheet name="9" sheetId="18" r:id="rId14"/>
    <sheet name="10" sheetId="19" r:id="rId15"/>
    <sheet name="11" sheetId="20" r:id="rId16"/>
    <sheet name="12" sheetId="21" r:id="rId17"/>
    <sheet name="13" sheetId="22" r:id="rId18"/>
    <sheet name="14" sheetId="23" r:id="rId19"/>
    <sheet name="15" sheetId="24" r:id="rId20"/>
    <sheet name="16" sheetId="25" r:id="rId21"/>
    <sheet name="17" sheetId="26" r:id="rId22"/>
    <sheet name="18" sheetId="28" r:id="rId23"/>
    <sheet name="19" sheetId="27" r:id="rId24"/>
    <sheet name="20" sheetId="29" r:id="rId25"/>
    <sheet name="21" sheetId="30" r:id="rId26"/>
    <sheet name="22" sheetId="31" r:id="rId27"/>
    <sheet name="23" sheetId="32" r:id="rId28"/>
    <sheet name="24" sheetId="33" r:id="rId29"/>
    <sheet name="25" sheetId="34" r:id="rId30"/>
    <sheet name="26" sheetId="35" r:id="rId31"/>
    <sheet name="27" sheetId="36" r:id="rId32"/>
    <sheet name="28" sheetId="37" r:id="rId33"/>
    <sheet name="29" sheetId="38" r:id="rId34"/>
    <sheet name="30" sheetId="39" r:id="rId35"/>
    <sheet name="SCC" sheetId="40" r:id="rId36"/>
    <sheet name="Feuil1" sheetId="42" r:id="rId37"/>
  </sheets>
  <definedNames>
    <definedName name="_xlnm.Print_Area" localSheetId="5">'1'!$A$1:$L$58</definedName>
    <definedName name="_xlnm.Print_Area" localSheetId="14">'10'!$A$1:$L$60</definedName>
    <definedName name="_xlnm.Print_Area" localSheetId="15">'11'!$A$1:$L$60</definedName>
    <definedName name="_xlnm.Print_Area" localSheetId="16">'12'!$A$1:$L$60</definedName>
    <definedName name="_xlnm.Print_Area" localSheetId="17">'13'!$A$1:$L$60</definedName>
    <definedName name="_xlnm.Print_Area" localSheetId="18">'14'!$A$1:$L$60</definedName>
    <definedName name="_xlnm.Print_Area" localSheetId="19">'15'!$A$1:$L$60</definedName>
    <definedName name="_xlnm.Print_Area" localSheetId="20">'16'!$A$1:$L$60</definedName>
    <definedName name="_xlnm.Print_Area" localSheetId="21">'17'!$A$1:$L$60</definedName>
    <definedName name="_xlnm.Print_Area" localSheetId="22">'18'!$A$1:$L$60</definedName>
    <definedName name="_xlnm.Print_Area" localSheetId="23">'19'!$A$1:$L$60</definedName>
    <definedName name="_xlnm.Print_Area" localSheetId="6">'2'!$A$1:$L$56</definedName>
    <definedName name="_xlnm.Print_Area" localSheetId="24">'20'!$A$1:$L$60</definedName>
    <definedName name="_xlnm.Print_Area" localSheetId="25">'21'!$A$1:$L$60</definedName>
    <definedName name="_xlnm.Print_Area" localSheetId="26">'22'!$A$1:$L$60</definedName>
    <definedName name="_xlnm.Print_Area" localSheetId="27">'23'!$A$1:$L$60</definedName>
    <definedName name="_xlnm.Print_Area" localSheetId="28">'24'!$A$1:$L$60</definedName>
    <definedName name="_xlnm.Print_Area" localSheetId="29">'25'!$A$1:$L$60</definedName>
    <definedName name="_xlnm.Print_Area" localSheetId="30">'26'!$A$1:$L$60</definedName>
    <definedName name="_xlnm.Print_Area" localSheetId="31">'27'!$A$1:$L$60</definedName>
    <definedName name="_xlnm.Print_Area" localSheetId="32">'28'!$A$1:$L$60</definedName>
    <definedName name="_xlnm.Print_Area" localSheetId="33">'29'!$A$1:$L$60</definedName>
    <definedName name="_xlnm.Print_Area" localSheetId="7">'3'!$A$1:$L$57</definedName>
    <definedName name="_xlnm.Print_Area" localSheetId="34">'30'!$A$1:$L$60</definedName>
    <definedName name="_xlnm.Print_Area" localSheetId="8">'4'!$A$1:$L$56</definedName>
    <definedName name="_xlnm.Print_Area" localSheetId="9">'5'!$A$1:$L$57</definedName>
    <definedName name="_xlnm.Print_Area" localSheetId="10">'6'!$A$1:$L$57</definedName>
    <definedName name="_xlnm.Print_Area" localSheetId="11">'7'!$A$1:$L$60</definedName>
    <definedName name="_xlnm.Print_Area" localSheetId="12">'8'!$A$1:$L$60</definedName>
    <definedName name="_xlnm.Print_Area" localSheetId="13">'9'!$A$1:$L$60</definedName>
    <definedName name="_xlnm.Print_Area" localSheetId="1">Fiche_Organisateur_N°1!$A$1:$I$37</definedName>
    <definedName name="_xlnm.Print_Area" localSheetId="2">Fiche_Organisateur_N°2!$A$1:$Q$47</definedName>
    <definedName name="_xlnm.Print_Area" localSheetId="0">'Mod''Op'!$A$1:$J$58</definedName>
    <definedName name="_xlnm.Print_Area" localSheetId="4">Rapport_de_Jugement!$A$1:$M$47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9" l="1"/>
  <c r="N42" i="39"/>
  <c r="N42" i="38"/>
  <c r="N42" i="37"/>
  <c r="N42" i="36"/>
  <c r="N42" i="35"/>
  <c r="N42" i="34"/>
  <c r="N42" i="33"/>
  <c r="N42" i="32"/>
  <c r="N42" i="31"/>
  <c r="N42" i="30"/>
  <c r="N42" i="29"/>
  <c r="N42" i="27"/>
  <c r="N42" i="28"/>
  <c r="N42" i="26"/>
  <c r="N42" i="25"/>
  <c r="N42" i="24"/>
  <c r="N42" i="23"/>
  <c r="N42" i="22"/>
  <c r="N42" i="21"/>
  <c r="N42" i="20"/>
  <c r="N42" i="19"/>
  <c r="N42" i="18"/>
  <c r="N42" i="17"/>
  <c r="N42" i="16"/>
  <c r="N42" i="15"/>
  <c r="N42" i="13"/>
  <c r="N42" i="10"/>
  <c r="L16" i="3" s="1"/>
  <c r="N42" i="12"/>
  <c r="N42" i="11"/>
  <c r="N42" i="4"/>
  <c r="J17" i="18" l="1"/>
  <c r="J17" i="16"/>
  <c r="J17" i="15"/>
  <c r="J17" i="19"/>
  <c r="H23" i="16"/>
  <c r="H22" i="16"/>
  <c r="H21" i="16"/>
  <c r="H23" i="15"/>
  <c r="D21" i="15"/>
  <c r="D17" i="15"/>
  <c r="D16" i="15"/>
  <c r="H23" i="19"/>
  <c r="H22" i="19"/>
  <c r="H21" i="19"/>
  <c r="D23" i="19"/>
  <c r="D22" i="19"/>
  <c r="D21" i="19"/>
  <c r="D20" i="19"/>
  <c r="D19" i="19"/>
  <c r="D17" i="19"/>
  <c r="D15" i="19"/>
  <c r="D14" i="19"/>
  <c r="H23" i="18"/>
  <c r="H22" i="18"/>
  <c r="H21" i="18"/>
  <c r="D23" i="18"/>
  <c r="D22" i="18"/>
  <c r="D21" i="18"/>
  <c r="D20" i="18"/>
  <c r="D19" i="18"/>
  <c r="D17" i="18"/>
  <c r="D16" i="18"/>
  <c r="D15" i="18"/>
  <c r="D14" i="18"/>
  <c r="J17" i="17"/>
  <c r="D15" i="17"/>
  <c r="H23" i="17"/>
  <c r="H22" i="17"/>
  <c r="H21" i="17"/>
  <c r="D23" i="17"/>
  <c r="D22" i="17"/>
  <c r="D21" i="17"/>
  <c r="D20" i="17"/>
  <c r="D19" i="17"/>
  <c r="D17" i="17"/>
  <c r="D16" i="17"/>
  <c r="D14" i="17"/>
  <c r="D23" i="16"/>
  <c r="D22" i="16"/>
  <c r="D21" i="16"/>
  <c r="D20" i="16"/>
  <c r="D19" i="16"/>
  <c r="D17" i="16"/>
  <c r="D16" i="16"/>
  <c r="D15" i="16"/>
  <c r="D14" i="16"/>
  <c r="J48" i="19"/>
  <c r="H9" i="19"/>
  <c r="H8" i="19"/>
  <c r="J46" i="19" s="1"/>
  <c r="H7" i="19"/>
  <c r="H6" i="19"/>
  <c r="J47" i="19" s="1"/>
  <c r="J48" i="18"/>
  <c r="H9" i="18"/>
  <c r="H8" i="18"/>
  <c r="J46" i="18" s="1"/>
  <c r="H7" i="18"/>
  <c r="H6" i="18"/>
  <c r="J47" i="18" s="1"/>
  <c r="J48" i="17"/>
  <c r="H9" i="17"/>
  <c r="H8" i="17"/>
  <c r="J46" i="17" s="1"/>
  <c r="H7" i="17"/>
  <c r="H6" i="17"/>
  <c r="J47" i="17" s="1"/>
  <c r="J48" i="16"/>
  <c r="H9" i="16"/>
  <c r="H8" i="16"/>
  <c r="J46" i="16" s="1"/>
  <c r="H7" i="16"/>
  <c r="H6" i="16"/>
  <c r="J47" i="16" s="1"/>
  <c r="H22" i="15"/>
  <c r="D23" i="15"/>
  <c r="D22" i="15"/>
  <c r="H21" i="15"/>
  <c r="D20" i="15"/>
  <c r="D19" i="15"/>
  <c r="D15" i="15"/>
  <c r="D14" i="15"/>
  <c r="J48" i="15"/>
  <c r="H9" i="15"/>
  <c r="H8" i="15"/>
  <c r="J46" i="15" s="1"/>
  <c r="H7" i="15"/>
  <c r="H6" i="15"/>
  <c r="J47" i="15" s="1"/>
  <c r="B10" i="3" l="1"/>
  <c r="H9" i="39" l="1"/>
  <c r="H8" i="39"/>
  <c r="H7" i="39"/>
  <c r="H6" i="39"/>
  <c r="H9" i="38"/>
  <c r="H8" i="38"/>
  <c r="H7" i="38"/>
  <c r="H6" i="38"/>
  <c r="H9" i="37"/>
  <c r="H8" i="37"/>
  <c r="H7" i="37"/>
  <c r="H6" i="37"/>
  <c r="H9" i="36"/>
  <c r="H8" i="36"/>
  <c r="H7" i="36"/>
  <c r="H6" i="36"/>
  <c r="H9" i="35"/>
  <c r="H8" i="35"/>
  <c r="H7" i="35"/>
  <c r="H6" i="35"/>
  <c r="H9" i="34"/>
  <c r="H8" i="34"/>
  <c r="H7" i="34"/>
  <c r="H6" i="34"/>
  <c r="H9" i="33"/>
  <c r="H8" i="33"/>
  <c r="H7" i="33"/>
  <c r="H6" i="33"/>
  <c r="H9" i="32"/>
  <c r="H8" i="32"/>
  <c r="H7" i="32"/>
  <c r="H6" i="32"/>
  <c r="H9" i="31"/>
  <c r="H8" i="31"/>
  <c r="H7" i="31"/>
  <c r="H6" i="31"/>
  <c r="H9" i="30"/>
  <c r="H8" i="30"/>
  <c r="H7" i="30"/>
  <c r="H6" i="30"/>
  <c r="H9" i="29"/>
  <c r="H8" i="29"/>
  <c r="H7" i="29"/>
  <c r="H6" i="29"/>
  <c r="H9" i="27"/>
  <c r="H8" i="27"/>
  <c r="H7" i="27"/>
  <c r="H6" i="27"/>
  <c r="H9" i="28"/>
  <c r="H8" i="28"/>
  <c r="H7" i="28"/>
  <c r="H6" i="28"/>
  <c r="H9" i="26"/>
  <c r="H8" i="26"/>
  <c r="H7" i="26"/>
  <c r="H6" i="26"/>
  <c r="H9" i="25"/>
  <c r="H8" i="25"/>
  <c r="H7" i="25"/>
  <c r="H6" i="25"/>
  <c r="H9" i="24"/>
  <c r="H8" i="24"/>
  <c r="H7" i="24"/>
  <c r="H6" i="24"/>
  <c r="H9" i="23"/>
  <c r="H8" i="23"/>
  <c r="H7" i="23"/>
  <c r="H6" i="23"/>
  <c r="H9" i="22"/>
  <c r="H8" i="22"/>
  <c r="H7" i="22"/>
  <c r="H6" i="22"/>
  <c r="H9" i="21"/>
  <c r="H8" i="21"/>
  <c r="H7" i="21"/>
  <c r="H6" i="21"/>
  <c r="H9" i="20"/>
  <c r="H8" i="20"/>
  <c r="H7" i="20"/>
  <c r="H6" i="20"/>
  <c r="H9" i="13"/>
  <c r="H8" i="13"/>
  <c r="H7" i="13"/>
  <c r="H6" i="13"/>
  <c r="H9" i="10"/>
  <c r="H8" i="10"/>
  <c r="H7" i="10"/>
  <c r="H6" i="10"/>
  <c r="H9" i="12"/>
  <c r="H8" i="12"/>
  <c r="H7" i="12"/>
  <c r="H6" i="12"/>
  <c r="H9" i="11"/>
  <c r="H8" i="11"/>
  <c r="H7" i="11"/>
  <c r="H6" i="11"/>
  <c r="J48" i="42" l="1"/>
  <c r="N42" i="42"/>
  <c r="H23" i="42"/>
  <c r="D23" i="42"/>
  <c r="H22" i="42"/>
  <c r="D22" i="42"/>
  <c r="H21" i="42"/>
  <c r="D21" i="42"/>
  <c r="D20" i="42"/>
  <c r="D19" i="42"/>
  <c r="J17" i="42"/>
  <c r="D17" i="42"/>
  <c r="D16" i="42"/>
  <c r="D15" i="42"/>
  <c r="D14" i="42"/>
  <c r="H11" i="42"/>
  <c r="H9" i="42"/>
  <c r="H8" i="42"/>
  <c r="J46" i="42" s="1"/>
  <c r="H7" i="42"/>
  <c r="H6" i="42"/>
  <c r="J47" i="42" s="1"/>
  <c r="J46" i="32"/>
  <c r="J47" i="32"/>
  <c r="J48" i="32"/>
  <c r="J46" i="37"/>
  <c r="J47" i="37"/>
  <c r="J48" i="37"/>
  <c r="J48" i="39"/>
  <c r="J47" i="39"/>
  <c r="J46" i="39"/>
  <c r="J48" i="38"/>
  <c r="J47" i="38"/>
  <c r="J46" i="38"/>
  <c r="J48" i="36"/>
  <c r="J47" i="36"/>
  <c r="J46" i="36"/>
  <c r="J48" i="35"/>
  <c r="J47" i="35"/>
  <c r="J46" i="35"/>
  <c r="J48" i="34"/>
  <c r="J47" i="34"/>
  <c r="J46" i="34"/>
  <c r="J48" i="33"/>
  <c r="J47" i="33"/>
  <c r="J46" i="33"/>
  <c r="J48" i="31"/>
  <c r="J47" i="31"/>
  <c r="J46" i="31"/>
  <c r="J48" i="30"/>
  <c r="J47" i="30"/>
  <c r="J46" i="30"/>
  <c r="J48" i="29"/>
  <c r="J47" i="29"/>
  <c r="J46" i="29"/>
  <c r="J48" i="27"/>
  <c r="J47" i="27"/>
  <c r="J46" i="27"/>
  <c r="J48" i="28"/>
  <c r="J47" i="28"/>
  <c r="J46" i="28"/>
  <c r="J48" i="26"/>
  <c r="J47" i="26"/>
  <c r="J46" i="26"/>
  <c r="J48" i="25"/>
  <c r="J47" i="25"/>
  <c r="J46" i="25"/>
  <c r="J48" i="24"/>
  <c r="J47" i="24"/>
  <c r="J46" i="24"/>
  <c r="J48" i="23"/>
  <c r="J47" i="23"/>
  <c r="J46" i="23"/>
  <c r="J48" i="22"/>
  <c r="J47" i="22"/>
  <c r="J46" i="22"/>
  <c r="J48" i="21"/>
  <c r="J47" i="21"/>
  <c r="J46" i="21"/>
  <c r="J48" i="20"/>
  <c r="J47" i="20"/>
  <c r="J46" i="20"/>
  <c r="J48" i="13"/>
  <c r="J47" i="13"/>
  <c r="J46" i="13"/>
  <c r="J48" i="10"/>
  <c r="J47" i="10"/>
  <c r="J46" i="10"/>
  <c r="J48" i="12"/>
  <c r="J47" i="12"/>
  <c r="J46" i="12"/>
  <c r="J48" i="11"/>
  <c r="J47" i="11"/>
  <c r="J46" i="11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5" i="3" l="1"/>
  <c r="L14" i="3"/>
  <c r="L13" i="3"/>
  <c r="G2" i="40" s="1"/>
  <c r="I8" i="3" l="1"/>
  <c r="D23" i="39" l="1"/>
  <c r="D23" i="38"/>
  <c r="D23" i="37"/>
  <c r="D23" i="36"/>
  <c r="D23" i="35"/>
  <c r="D23" i="34"/>
  <c r="D23" i="33"/>
  <c r="D23" i="32"/>
  <c r="D23" i="31"/>
  <c r="D23" i="30"/>
  <c r="D23" i="29"/>
  <c r="D23" i="27"/>
  <c r="D23" i="28"/>
  <c r="D23" i="26"/>
  <c r="D23" i="25"/>
  <c r="D23" i="24"/>
  <c r="D23" i="23"/>
  <c r="D23" i="22"/>
  <c r="D23" i="21"/>
  <c r="D23" i="20"/>
  <c r="D23" i="13"/>
  <c r="D23" i="11"/>
  <c r="D23" i="10"/>
  <c r="D23" i="12"/>
  <c r="D23" i="4"/>
  <c r="M7" i="2"/>
  <c r="L8" i="3"/>
  <c r="A2" i="40" s="1"/>
  <c r="H6" i="4"/>
  <c r="H23" i="39"/>
  <c r="H23" i="38"/>
  <c r="H23" i="37"/>
  <c r="H23" i="36"/>
  <c r="H23" i="35"/>
  <c r="H23" i="34"/>
  <c r="H23" i="33"/>
  <c r="H23" i="32"/>
  <c r="H23" i="31"/>
  <c r="H23" i="30"/>
  <c r="H23" i="29"/>
  <c r="H23" i="27"/>
  <c r="H23" i="28"/>
  <c r="H23" i="26"/>
  <c r="H23" i="25"/>
  <c r="H23" i="24"/>
  <c r="H23" i="23"/>
  <c r="H23" i="22"/>
  <c r="H23" i="21"/>
  <c r="H23" i="20"/>
  <c r="H23" i="13"/>
  <c r="H23" i="10"/>
  <c r="H23" i="12"/>
  <c r="H23" i="11"/>
  <c r="D19" i="39" l="1"/>
  <c r="D19" i="38"/>
  <c r="D19" i="37"/>
  <c r="D19" i="36"/>
  <c r="D19" i="34"/>
  <c r="D19" i="33"/>
  <c r="D19" i="32"/>
  <c r="D19" i="31"/>
  <c r="D19" i="30"/>
  <c r="D19" i="29"/>
  <c r="D19" i="27"/>
  <c r="D19" i="28"/>
  <c r="D19" i="26"/>
  <c r="D19" i="25"/>
  <c r="D19" i="24"/>
  <c r="D19" i="23"/>
  <c r="D19" i="22"/>
  <c r="D19" i="21"/>
  <c r="D19" i="20"/>
  <c r="D19" i="13"/>
  <c r="D19" i="10"/>
  <c r="D19" i="12"/>
  <c r="D19" i="11"/>
  <c r="H23" i="4"/>
  <c r="D19" i="4"/>
  <c r="I45" i="3"/>
  <c r="I44" i="3"/>
  <c r="D44" i="3"/>
  <c r="J17" i="39"/>
  <c r="J17" i="38"/>
  <c r="J17" i="37"/>
  <c r="J17" i="36"/>
  <c r="J17" i="35"/>
  <c r="J17" i="34"/>
  <c r="J17" i="33"/>
  <c r="J17" i="32"/>
  <c r="J17" i="31"/>
  <c r="J17" i="30"/>
  <c r="J17" i="29"/>
  <c r="J17" i="27"/>
  <c r="J17" i="28"/>
  <c r="J17" i="26"/>
  <c r="J17" i="25"/>
  <c r="J17" i="24"/>
  <c r="J17" i="23"/>
  <c r="J17" i="22"/>
  <c r="J17" i="21"/>
  <c r="J17" i="20"/>
  <c r="J17" i="13"/>
  <c r="J17" i="10"/>
  <c r="J17" i="12"/>
  <c r="J17" i="11"/>
  <c r="D22" i="39"/>
  <c r="F42" i="3" s="1"/>
  <c r="D22" i="38"/>
  <c r="F41" i="3" s="1"/>
  <c r="D22" i="37"/>
  <c r="F40" i="3" s="1"/>
  <c r="D22" i="36"/>
  <c r="F39" i="3" s="1"/>
  <c r="D22" i="35"/>
  <c r="F38" i="3" s="1"/>
  <c r="D22" i="34"/>
  <c r="F37" i="3" s="1"/>
  <c r="D22" i="33"/>
  <c r="F36" i="3" s="1"/>
  <c r="D22" i="32"/>
  <c r="F35" i="3" s="1"/>
  <c r="D22" i="31"/>
  <c r="F34" i="3" s="1"/>
  <c r="D22" i="30"/>
  <c r="F33" i="3" s="1"/>
  <c r="D22" i="29"/>
  <c r="F32" i="3" s="1"/>
  <c r="D22" i="27"/>
  <c r="F31" i="3" s="1"/>
  <c r="D22" i="28"/>
  <c r="F30" i="3" s="1"/>
  <c r="D22" i="26"/>
  <c r="F29" i="3" s="1"/>
  <c r="D22" i="25"/>
  <c r="F28" i="3" s="1"/>
  <c r="D22" i="24"/>
  <c r="F27" i="3" s="1"/>
  <c r="D22" i="23"/>
  <c r="F26" i="3" s="1"/>
  <c r="D22" i="22"/>
  <c r="F25" i="3" s="1"/>
  <c r="D22" i="21"/>
  <c r="F24" i="3" s="1"/>
  <c r="D22" i="20"/>
  <c r="F23" i="3" s="1"/>
  <c r="F22" i="3"/>
  <c r="F21" i="3"/>
  <c r="F20" i="3"/>
  <c r="F19" i="3"/>
  <c r="F18" i="3"/>
  <c r="D22" i="13"/>
  <c r="F17" i="3" s="1"/>
  <c r="D22" i="10"/>
  <c r="F16" i="3" s="1"/>
  <c r="D22" i="12"/>
  <c r="F15" i="3" s="1"/>
  <c r="D22" i="11"/>
  <c r="F14" i="3" s="1"/>
  <c r="D22" i="4"/>
  <c r="F13" i="3" s="1"/>
  <c r="D21" i="39" l="1"/>
  <c r="D42" i="3" s="1"/>
  <c r="C31" i="40" s="1"/>
  <c r="D21" i="38"/>
  <c r="D41" i="3" s="1"/>
  <c r="C30" i="40" s="1"/>
  <c r="D21" i="37"/>
  <c r="D40" i="3" s="1"/>
  <c r="C29" i="40" s="1"/>
  <c r="D21" i="36"/>
  <c r="D39" i="3" s="1"/>
  <c r="C28" i="40" s="1"/>
  <c r="D21" i="35"/>
  <c r="D38" i="3" s="1"/>
  <c r="C27" i="40" s="1"/>
  <c r="D21" i="34"/>
  <c r="D37" i="3" s="1"/>
  <c r="C26" i="40" s="1"/>
  <c r="D21" i="33"/>
  <c r="D36" i="3" s="1"/>
  <c r="C25" i="40" s="1"/>
  <c r="D21" i="32"/>
  <c r="D35" i="3" s="1"/>
  <c r="C24" i="40" s="1"/>
  <c r="D21" i="31"/>
  <c r="D34" i="3" s="1"/>
  <c r="C23" i="40" s="1"/>
  <c r="D21" i="30"/>
  <c r="D33" i="3" s="1"/>
  <c r="C22" i="40" s="1"/>
  <c r="D21" i="29"/>
  <c r="D32" i="3" s="1"/>
  <c r="C21" i="40" s="1"/>
  <c r="D21" i="27"/>
  <c r="D31" i="3" s="1"/>
  <c r="C20" i="40" s="1"/>
  <c r="D21" i="28"/>
  <c r="D30" i="3" s="1"/>
  <c r="C19" i="40" s="1"/>
  <c r="D21" i="26"/>
  <c r="D29" i="3" s="1"/>
  <c r="C18" i="40" s="1"/>
  <c r="D21" i="25"/>
  <c r="D28" i="3" s="1"/>
  <c r="C17" i="40" s="1"/>
  <c r="D21" i="24"/>
  <c r="D27" i="3" s="1"/>
  <c r="C16" i="40" s="1"/>
  <c r="D21" i="23"/>
  <c r="D26" i="3" s="1"/>
  <c r="C15" i="40" s="1"/>
  <c r="D21" i="22"/>
  <c r="D25" i="3" s="1"/>
  <c r="C14" i="40" s="1"/>
  <c r="D21" i="21"/>
  <c r="D24" i="3" s="1"/>
  <c r="C13" i="40" s="1"/>
  <c r="D21" i="20"/>
  <c r="D23" i="3" s="1"/>
  <c r="C12" i="40" s="1"/>
  <c r="D22" i="3"/>
  <c r="C11" i="40" s="1"/>
  <c r="D21" i="3"/>
  <c r="C10" i="40" s="1"/>
  <c r="D20" i="3"/>
  <c r="C9" i="40" s="1"/>
  <c r="D19" i="3"/>
  <c r="C8" i="40" s="1"/>
  <c r="D18" i="3"/>
  <c r="C7" i="40" s="1"/>
  <c r="D21" i="13"/>
  <c r="D17" i="3" s="1"/>
  <c r="C6" i="40" s="1"/>
  <c r="D21" i="10"/>
  <c r="D16" i="3" s="1"/>
  <c r="C5" i="40" s="1"/>
  <c r="D21" i="12"/>
  <c r="D15" i="3" s="1"/>
  <c r="C4" i="40" s="1"/>
  <c r="D21" i="11"/>
  <c r="D14" i="3" s="1"/>
  <c r="C3" i="40" s="1"/>
  <c r="D21" i="4"/>
  <c r="D13" i="3" s="1"/>
  <c r="C2" i="40" s="1"/>
  <c r="D46" i="3"/>
  <c r="J42" i="3" l="1"/>
  <c r="E31" i="40" s="1"/>
  <c r="D20" i="39"/>
  <c r="H42" i="3" s="1"/>
  <c r="F31" i="40" s="1"/>
  <c r="H22" i="39"/>
  <c r="I42" i="3" s="1"/>
  <c r="D31" i="40" s="1"/>
  <c r="G42" i="3"/>
  <c r="H21" i="39"/>
  <c r="E42" i="3" s="1"/>
  <c r="C42" i="3"/>
  <c r="D17" i="39"/>
  <c r="D16" i="39"/>
  <c r="D15" i="39"/>
  <c r="D14" i="39"/>
  <c r="K42" i="3" s="1"/>
  <c r="J41" i="3"/>
  <c r="E30" i="40" s="1"/>
  <c r="D20" i="38"/>
  <c r="H41" i="3" s="1"/>
  <c r="F30" i="40" s="1"/>
  <c r="H22" i="38"/>
  <c r="I41" i="3" s="1"/>
  <c r="D30" i="40" s="1"/>
  <c r="G41" i="3"/>
  <c r="H21" i="38"/>
  <c r="C41" i="3"/>
  <c r="D17" i="38"/>
  <c r="D16" i="38"/>
  <c r="D15" i="38"/>
  <c r="D14" i="38"/>
  <c r="K41" i="3" s="1"/>
  <c r="J40" i="3"/>
  <c r="E29" i="40" s="1"/>
  <c r="D20" i="37"/>
  <c r="H40" i="3" s="1"/>
  <c r="F29" i="40" s="1"/>
  <c r="H22" i="37"/>
  <c r="I40" i="3" s="1"/>
  <c r="D29" i="40" s="1"/>
  <c r="G40" i="3"/>
  <c r="H21" i="37"/>
  <c r="E40" i="3" s="1"/>
  <c r="C40" i="3"/>
  <c r="D17" i="37"/>
  <c r="D16" i="37"/>
  <c r="D15" i="37"/>
  <c r="D14" i="37"/>
  <c r="K40" i="3" s="1"/>
  <c r="J39" i="3"/>
  <c r="E28" i="40" s="1"/>
  <c r="D20" i="36"/>
  <c r="H39" i="3" s="1"/>
  <c r="F28" i="40" s="1"/>
  <c r="H22" i="36"/>
  <c r="I39" i="3" s="1"/>
  <c r="D28" i="40" s="1"/>
  <c r="G39" i="3"/>
  <c r="H21" i="36"/>
  <c r="E39" i="3" s="1"/>
  <c r="C39" i="3"/>
  <c r="D17" i="36"/>
  <c r="D16" i="36"/>
  <c r="D15" i="36"/>
  <c r="D14" i="36"/>
  <c r="K39" i="3" s="1"/>
  <c r="J38" i="3"/>
  <c r="E27" i="40" s="1"/>
  <c r="D20" i="35"/>
  <c r="H38" i="3" s="1"/>
  <c r="F27" i="40" s="1"/>
  <c r="H22" i="35"/>
  <c r="I38" i="3" s="1"/>
  <c r="D27" i="40" s="1"/>
  <c r="G38" i="3"/>
  <c r="H21" i="35"/>
  <c r="E38" i="3" s="1"/>
  <c r="D17" i="35"/>
  <c r="D16" i="35"/>
  <c r="D15" i="35"/>
  <c r="D14" i="35"/>
  <c r="K38" i="3" s="1"/>
  <c r="J37" i="3"/>
  <c r="E26" i="40" s="1"/>
  <c r="D20" i="34"/>
  <c r="H37" i="3" s="1"/>
  <c r="F26" i="40" s="1"/>
  <c r="H22" i="34"/>
  <c r="I37" i="3" s="1"/>
  <c r="D26" i="40" s="1"/>
  <c r="G37" i="3"/>
  <c r="H21" i="34"/>
  <c r="E37" i="3" s="1"/>
  <c r="C37" i="3"/>
  <c r="D17" i="34"/>
  <c r="D16" i="34"/>
  <c r="D15" i="34"/>
  <c r="D14" i="34"/>
  <c r="K37" i="3" s="1"/>
  <c r="J36" i="3"/>
  <c r="E25" i="40" s="1"/>
  <c r="D20" i="33"/>
  <c r="H36" i="3" s="1"/>
  <c r="F25" i="40" s="1"/>
  <c r="H22" i="33"/>
  <c r="I36" i="3" s="1"/>
  <c r="D25" i="40" s="1"/>
  <c r="G36" i="3"/>
  <c r="H21" i="33"/>
  <c r="E36" i="3" s="1"/>
  <c r="C36" i="3"/>
  <c r="D17" i="33"/>
  <c r="D16" i="33"/>
  <c r="D15" i="33"/>
  <c r="D14" i="33"/>
  <c r="K36" i="3" s="1"/>
  <c r="J35" i="3"/>
  <c r="E24" i="40" s="1"/>
  <c r="D20" i="32"/>
  <c r="H35" i="3" s="1"/>
  <c r="F24" i="40" s="1"/>
  <c r="H22" i="32"/>
  <c r="I35" i="3" s="1"/>
  <c r="D24" i="40" s="1"/>
  <c r="G35" i="3"/>
  <c r="H21" i="32"/>
  <c r="E35" i="3" s="1"/>
  <c r="C35" i="3"/>
  <c r="D17" i="32"/>
  <c r="D16" i="32"/>
  <c r="D15" i="32"/>
  <c r="D14" i="32"/>
  <c r="K35" i="3" s="1"/>
  <c r="J34" i="3"/>
  <c r="E23" i="40" s="1"/>
  <c r="D20" i="31"/>
  <c r="H34" i="3" s="1"/>
  <c r="F23" i="40" s="1"/>
  <c r="H22" i="31"/>
  <c r="I34" i="3" s="1"/>
  <c r="D23" i="40" s="1"/>
  <c r="G34" i="3"/>
  <c r="H21" i="31"/>
  <c r="E34" i="3" s="1"/>
  <c r="C34" i="3"/>
  <c r="D17" i="31"/>
  <c r="D16" i="31"/>
  <c r="D15" i="31"/>
  <c r="D14" i="31"/>
  <c r="K34" i="3" s="1"/>
  <c r="J33" i="3"/>
  <c r="E22" i="40" s="1"/>
  <c r="D20" i="30"/>
  <c r="H33" i="3" s="1"/>
  <c r="F22" i="40" s="1"/>
  <c r="H22" i="30"/>
  <c r="I33" i="3" s="1"/>
  <c r="D22" i="40" s="1"/>
  <c r="G33" i="3"/>
  <c r="H21" i="30"/>
  <c r="C33" i="3"/>
  <c r="D17" i="30"/>
  <c r="D16" i="30"/>
  <c r="D15" i="30"/>
  <c r="D14" i="30"/>
  <c r="K33" i="3" s="1"/>
  <c r="J32" i="3"/>
  <c r="E21" i="40" s="1"/>
  <c r="D20" i="29"/>
  <c r="H32" i="3" s="1"/>
  <c r="F21" i="40" s="1"/>
  <c r="H22" i="29"/>
  <c r="I32" i="3" s="1"/>
  <c r="D21" i="40" s="1"/>
  <c r="G32" i="3"/>
  <c r="H21" i="29"/>
  <c r="E32" i="3" s="1"/>
  <c r="C32" i="3"/>
  <c r="D17" i="29"/>
  <c r="D16" i="29"/>
  <c r="D15" i="29"/>
  <c r="D14" i="29"/>
  <c r="K32" i="3" s="1"/>
  <c r="J31" i="3"/>
  <c r="E20" i="40" s="1"/>
  <c r="D20" i="27"/>
  <c r="H31" i="3" s="1"/>
  <c r="F20" i="40" s="1"/>
  <c r="H22" i="27"/>
  <c r="I31" i="3" s="1"/>
  <c r="D20" i="40" s="1"/>
  <c r="G31" i="3"/>
  <c r="H21" i="27"/>
  <c r="E31" i="3" s="1"/>
  <c r="C31" i="3"/>
  <c r="D17" i="27"/>
  <c r="D16" i="27"/>
  <c r="D15" i="27"/>
  <c r="D14" i="27"/>
  <c r="K31" i="3" s="1"/>
  <c r="J30" i="3"/>
  <c r="E19" i="40" s="1"/>
  <c r="D20" i="28"/>
  <c r="H30" i="3" s="1"/>
  <c r="F19" i="40" s="1"/>
  <c r="H22" i="28"/>
  <c r="I30" i="3" s="1"/>
  <c r="D19" i="40" s="1"/>
  <c r="G30" i="3"/>
  <c r="H21" i="28"/>
  <c r="E30" i="3" s="1"/>
  <c r="C30" i="3"/>
  <c r="D17" i="28"/>
  <c r="D16" i="28"/>
  <c r="D15" i="28"/>
  <c r="D14" i="28"/>
  <c r="K30" i="3" s="1"/>
  <c r="J29" i="3"/>
  <c r="E18" i="40" s="1"/>
  <c r="D20" i="26"/>
  <c r="H29" i="3" s="1"/>
  <c r="F18" i="40" s="1"/>
  <c r="H22" i="26"/>
  <c r="I29" i="3" s="1"/>
  <c r="D18" i="40" s="1"/>
  <c r="G29" i="3"/>
  <c r="H21" i="26"/>
  <c r="E29" i="3" s="1"/>
  <c r="C29" i="3"/>
  <c r="D17" i="26"/>
  <c r="D16" i="26"/>
  <c r="D15" i="26"/>
  <c r="D14" i="26"/>
  <c r="K29" i="3" s="1"/>
  <c r="J28" i="3"/>
  <c r="E17" i="40" s="1"/>
  <c r="D20" i="25"/>
  <c r="H28" i="3" s="1"/>
  <c r="F17" i="40" s="1"/>
  <c r="H22" i="25"/>
  <c r="I28" i="3" s="1"/>
  <c r="D17" i="40" s="1"/>
  <c r="G28" i="3"/>
  <c r="H21" i="25"/>
  <c r="C28" i="3"/>
  <c r="D17" i="25"/>
  <c r="D16" i="25"/>
  <c r="D15" i="25"/>
  <c r="D14" i="25"/>
  <c r="K28" i="3" s="1"/>
  <c r="J27" i="3"/>
  <c r="E16" i="40" s="1"/>
  <c r="D20" i="24"/>
  <c r="H27" i="3" s="1"/>
  <c r="F16" i="40" s="1"/>
  <c r="H22" i="24"/>
  <c r="I27" i="3" s="1"/>
  <c r="D16" i="40" s="1"/>
  <c r="G27" i="3"/>
  <c r="H21" i="24"/>
  <c r="E27" i="3" s="1"/>
  <c r="C27" i="3"/>
  <c r="D17" i="24"/>
  <c r="D16" i="24"/>
  <c r="D15" i="24"/>
  <c r="D14" i="24"/>
  <c r="K27" i="3" s="1"/>
  <c r="J26" i="3"/>
  <c r="E15" i="40" s="1"/>
  <c r="D20" i="23"/>
  <c r="H26" i="3" s="1"/>
  <c r="F15" i="40" s="1"/>
  <c r="H22" i="23"/>
  <c r="I26" i="3" s="1"/>
  <c r="D15" i="40" s="1"/>
  <c r="G26" i="3"/>
  <c r="H21" i="23"/>
  <c r="C26" i="3"/>
  <c r="D17" i="23"/>
  <c r="D16" i="23"/>
  <c r="D15" i="23"/>
  <c r="D14" i="23"/>
  <c r="K26" i="3" s="1"/>
  <c r="J25" i="3"/>
  <c r="E14" i="40" s="1"/>
  <c r="D20" i="22"/>
  <c r="H25" i="3" s="1"/>
  <c r="F14" i="40" s="1"/>
  <c r="H22" i="22"/>
  <c r="I25" i="3" s="1"/>
  <c r="D14" i="40" s="1"/>
  <c r="G25" i="3"/>
  <c r="H21" i="22"/>
  <c r="C25" i="3"/>
  <c r="D17" i="22"/>
  <c r="D16" i="22"/>
  <c r="D15" i="22"/>
  <c r="D14" i="22"/>
  <c r="K25" i="3" s="1"/>
  <c r="J24" i="3"/>
  <c r="E13" i="40" s="1"/>
  <c r="D20" i="21"/>
  <c r="H24" i="3" s="1"/>
  <c r="F13" i="40" s="1"/>
  <c r="H22" i="21"/>
  <c r="I24" i="3" s="1"/>
  <c r="D13" i="40" s="1"/>
  <c r="G24" i="3"/>
  <c r="H21" i="21"/>
  <c r="E24" i="3" s="1"/>
  <c r="C24" i="3"/>
  <c r="D17" i="21"/>
  <c r="D16" i="21"/>
  <c r="D15" i="21"/>
  <c r="D14" i="21"/>
  <c r="K24" i="3" s="1"/>
  <c r="J23" i="3"/>
  <c r="E12" i="40" s="1"/>
  <c r="D20" i="20"/>
  <c r="H23" i="3" s="1"/>
  <c r="F12" i="40" s="1"/>
  <c r="H22" i="20"/>
  <c r="I23" i="3" s="1"/>
  <c r="D12" i="40" s="1"/>
  <c r="G23" i="3"/>
  <c r="H21" i="20"/>
  <c r="E23" i="3" s="1"/>
  <c r="C23" i="3"/>
  <c r="D17" i="20"/>
  <c r="D16" i="20"/>
  <c r="D15" i="20"/>
  <c r="D14" i="20"/>
  <c r="K23" i="3" s="1"/>
  <c r="J22" i="3"/>
  <c r="E11" i="40" s="1"/>
  <c r="H22" i="3"/>
  <c r="F11" i="40" s="1"/>
  <c r="I22" i="3"/>
  <c r="D11" i="40" s="1"/>
  <c r="G22" i="3"/>
  <c r="C22" i="3"/>
  <c r="K22" i="3"/>
  <c r="J21" i="3"/>
  <c r="E10" i="40" s="1"/>
  <c r="H21" i="3"/>
  <c r="F10" i="40" s="1"/>
  <c r="I21" i="3"/>
  <c r="D10" i="40" s="1"/>
  <c r="G21" i="3"/>
  <c r="C21" i="3"/>
  <c r="K21" i="3"/>
  <c r="J20" i="3"/>
  <c r="E9" i="40" s="1"/>
  <c r="H20" i="3"/>
  <c r="F9" i="40" s="1"/>
  <c r="I20" i="3"/>
  <c r="D9" i="40" s="1"/>
  <c r="G20" i="3"/>
  <c r="E20" i="3"/>
  <c r="C20" i="3"/>
  <c r="K20" i="3"/>
  <c r="J19" i="3"/>
  <c r="E8" i="40" s="1"/>
  <c r="H19" i="3"/>
  <c r="F8" i="40" s="1"/>
  <c r="I19" i="3"/>
  <c r="D8" i="40" s="1"/>
  <c r="G19" i="3"/>
  <c r="E19" i="3"/>
  <c r="C19" i="3"/>
  <c r="K19" i="3"/>
  <c r="G31" i="40"/>
  <c r="G30" i="40"/>
  <c r="G29" i="40"/>
  <c r="G28" i="40"/>
  <c r="G27" i="40"/>
  <c r="G26" i="40"/>
  <c r="G25" i="40"/>
  <c r="G24" i="40"/>
  <c r="G23" i="40"/>
  <c r="G22" i="40"/>
  <c r="G21" i="40"/>
  <c r="G19" i="40"/>
  <c r="G20" i="40"/>
  <c r="G18" i="40"/>
  <c r="G17" i="40"/>
  <c r="G16" i="40"/>
  <c r="G15" i="40"/>
  <c r="G14" i="40"/>
  <c r="G13" i="40"/>
  <c r="G12" i="40"/>
  <c r="G11" i="40"/>
  <c r="G10" i="40"/>
  <c r="G9" i="40"/>
  <c r="G8" i="40"/>
  <c r="J18" i="3"/>
  <c r="E7" i="40" s="1"/>
  <c r="I18" i="3"/>
  <c r="D7" i="40" s="1"/>
  <c r="H18" i="3"/>
  <c r="F7" i="40" s="1"/>
  <c r="G18" i="3"/>
  <c r="E18" i="3"/>
  <c r="C18" i="3"/>
  <c r="K18" i="3"/>
  <c r="G3" i="40"/>
  <c r="G4" i="40"/>
  <c r="G5" i="40"/>
  <c r="G6" i="40"/>
  <c r="G7" i="40"/>
  <c r="J17" i="3"/>
  <c r="E6" i="40" s="1"/>
  <c r="D20" i="13"/>
  <c r="H17" i="3" s="1"/>
  <c r="F6" i="40" s="1"/>
  <c r="H22" i="13"/>
  <c r="I17" i="3" s="1"/>
  <c r="D6" i="40" s="1"/>
  <c r="G17" i="3"/>
  <c r="H21" i="13"/>
  <c r="C17" i="3"/>
  <c r="D16" i="13"/>
  <c r="D14" i="13"/>
  <c r="K17" i="3" s="1"/>
  <c r="D15" i="13"/>
  <c r="J16" i="3"/>
  <c r="E5" i="40" s="1"/>
  <c r="D20" i="10"/>
  <c r="H16" i="3" s="1"/>
  <c r="F5" i="40" s="1"/>
  <c r="H22" i="10"/>
  <c r="I16" i="3" s="1"/>
  <c r="D5" i="40" s="1"/>
  <c r="G16" i="3"/>
  <c r="H21" i="10"/>
  <c r="E16" i="3" s="1"/>
  <c r="C16" i="3"/>
  <c r="D16" i="10"/>
  <c r="D15" i="10"/>
  <c r="D14" i="10"/>
  <c r="K16" i="3" s="1"/>
  <c r="I25" i="40" l="1"/>
  <c r="I14" i="40"/>
  <c r="I10" i="40"/>
  <c r="I30" i="40"/>
  <c r="I18" i="40"/>
  <c r="I26" i="40"/>
  <c r="I22" i="40"/>
  <c r="I13" i="40"/>
  <c r="I11" i="40"/>
  <c r="I21" i="40"/>
  <c r="I29" i="40"/>
  <c r="I23" i="40"/>
  <c r="I20" i="40"/>
  <c r="I24" i="40"/>
  <c r="I16" i="40"/>
  <c r="I15" i="40"/>
  <c r="I31" i="40"/>
  <c r="I19" i="40"/>
  <c r="I9" i="40"/>
  <c r="I17" i="40"/>
  <c r="I12" i="40"/>
  <c r="I28" i="40"/>
  <c r="I8" i="40"/>
  <c r="I6" i="40"/>
  <c r="I5" i="40"/>
  <c r="I7" i="40"/>
  <c r="E26" i="3"/>
  <c r="E41" i="3"/>
  <c r="E33" i="3"/>
  <c r="E28" i="3"/>
  <c r="E22" i="3"/>
  <c r="E21" i="3"/>
  <c r="E25" i="3"/>
  <c r="E17" i="3"/>
  <c r="D17" i="13"/>
  <c r="D17" i="10"/>
  <c r="D17" i="12"/>
  <c r="D17" i="11"/>
  <c r="D17" i="4"/>
  <c r="J15" i="3"/>
  <c r="E4" i="40" s="1"/>
  <c r="D20" i="12"/>
  <c r="H15" i="3" s="1"/>
  <c r="F4" i="40" s="1"/>
  <c r="H22" i="12"/>
  <c r="I15" i="3" s="1"/>
  <c r="D4" i="40" s="1"/>
  <c r="G15" i="3"/>
  <c r="H21" i="12"/>
  <c r="C15" i="3"/>
  <c r="D16" i="12"/>
  <c r="D15" i="12"/>
  <c r="D14" i="12"/>
  <c r="K15" i="3" s="1"/>
  <c r="J14" i="3"/>
  <c r="E3" i="40" s="1"/>
  <c r="H22" i="11"/>
  <c r="I14" i="3" s="1"/>
  <c r="D3" i="40" s="1"/>
  <c r="D20" i="11"/>
  <c r="H14" i="3" s="1"/>
  <c r="F3" i="40" s="1"/>
  <c r="G14" i="3"/>
  <c r="H21" i="11"/>
  <c r="C14" i="3"/>
  <c r="D16" i="11"/>
  <c r="D15" i="11"/>
  <c r="D14" i="11"/>
  <c r="K14" i="3" s="1"/>
  <c r="H22" i="4"/>
  <c r="I13" i="3" s="1"/>
  <c r="D2" i="40" s="1"/>
  <c r="J13" i="3"/>
  <c r="E2" i="40" s="1"/>
  <c r="D20" i="4"/>
  <c r="H13" i="3" s="1"/>
  <c r="F2" i="40" s="1"/>
  <c r="G13" i="3"/>
  <c r="H21" i="4"/>
  <c r="C13" i="3"/>
  <c r="D16" i="4"/>
  <c r="D15" i="4"/>
  <c r="D14" i="4"/>
  <c r="K13" i="3" s="1"/>
  <c r="I2" i="40" s="1"/>
  <c r="H9" i="4"/>
  <c r="H8" i="4"/>
  <c r="H7" i="4"/>
  <c r="I6" i="3"/>
  <c r="G9" i="2"/>
  <c r="I3" i="40" l="1"/>
  <c r="I4" i="40"/>
  <c r="E15" i="3"/>
  <c r="E14" i="3"/>
  <c r="E13" i="3"/>
  <c r="I7" i="3"/>
  <c r="I5" i="3"/>
  <c r="M11" i="2"/>
  <c r="M10" i="2"/>
  <c r="G11" i="2"/>
  <c r="G10" i="2"/>
  <c r="G8" i="2"/>
  <c r="G7" i="2"/>
  <c r="G6" i="2"/>
  <c r="B31" i="40" l="1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4" i="40"/>
  <c r="B3" i="40"/>
  <c r="B2" i="40"/>
  <c r="A31" i="40"/>
  <c r="A27" i="40"/>
  <c r="A23" i="40"/>
  <c r="A19" i="40"/>
  <c r="A15" i="40"/>
  <c r="A11" i="40"/>
  <c r="A7" i="40"/>
  <c r="A3" i="40"/>
  <c r="A30" i="40"/>
  <c r="A26" i="40"/>
  <c r="A22" i="40"/>
  <c r="A18" i="40"/>
  <c r="A14" i="40"/>
  <c r="A10" i="40"/>
  <c r="A6" i="40"/>
  <c r="A29" i="40"/>
  <c r="A25" i="40"/>
  <c r="A21" i="40"/>
  <c r="A17" i="40"/>
  <c r="A13" i="40"/>
  <c r="A9" i="40"/>
  <c r="A5" i="40"/>
  <c r="A28" i="40"/>
  <c r="A24" i="40"/>
  <c r="A20" i="40"/>
  <c r="A16" i="40"/>
  <c r="A12" i="40"/>
  <c r="A8" i="40"/>
  <c r="A4" i="40"/>
  <c r="J48" i="4"/>
  <c r="J46" i="4"/>
  <c r="J47" i="4"/>
  <c r="J17" i="4"/>
  <c r="D19" i="35"/>
  <c r="C38" i="3" s="1"/>
  <c r="I27" i="40" s="1"/>
</calcChain>
</file>

<file path=xl/sharedStrings.xml><?xml version="1.0" encoding="utf-8"?>
<sst xmlns="http://schemas.openxmlformats.org/spreadsheetml/2006/main" count="2533" uniqueCount="732">
  <si>
    <t>155 Avenue Jean jaures</t>
  </si>
  <si>
    <t>93 535 AUBERVILLIERS Cedex</t>
  </si>
  <si>
    <t xml:space="preserve">Date : </t>
  </si>
  <si>
    <t xml:space="preserve"> [ JJ.MM.AAAA ]</t>
  </si>
  <si>
    <t xml:space="preserve">ORGANISATEUR : </t>
  </si>
  <si>
    <t xml:space="preserve">Lieu :  </t>
  </si>
  <si>
    <t xml:space="preserve">Contact : </t>
  </si>
  <si>
    <t xml:space="preserve">Coordonnées du contact : </t>
  </si>
  <si>
    <t xml:space="preserve">E-mail : </t>
  </si>
  <si>
    <t xml:space="preserve">Tél. : </t>
  </si>
  <si>
    <t xml:space="preserve">Adresse du rassemblement : </t>
  </si>
  <si>
    <t xml:space="preserve">Juge : </t>
  </si>
  <si>
    <t>N°</t>
  </si>
  <si>
    <t xml:space="preserve">Adresse </t>
  </si>
  <si>
    <t>CP</t>
  </si>
  <si>
    <t>VILLE</t>
  </si>
  <si>
    <t>LO (type)</t>
  </si>
  <si>
    <t>LO N°</t>
  </si>
  <si>
    <t>Identifiant</t>
  </si>
  <si>
    <t xml:space="preserve">Né(e) le </t>
  </si>
  <si>
    <t>N° au LO</t>
  </si>
  <si>
    <t>IDENTIFIANT</t>
  </si>
  <si>
    <t>LO</t>
  </si>
  <si>
    <t>Tel +33(0) 49 37 54 00</t>
  </si>
  <si>
    <t>EPREUVES</t>
  </si>
  <si>
    <t>TROUPEAU</t>
  </si>
  <si>
    <t>DATE</t>
  </si>
  <si>
    <t>ORGANISATEUR</t>
  </si>
  <si>
    <t>NUMERO</t>
  </si>
  <si>
    <t>RESULTAT</t>
  </si>
  <si>
    <t>NIVEAU</t>
  </si>
  <si>
    <t>COMMENTAIRE</t>
  </si>
  <si>
    <t>COMMISSION D'UTILISATION TROUPEAUX</t>
  </si>
  <si>
    <t>Président : Monsieur Jean Paul Kerihuel - 7, Allée Mme de La Fayette - 29 200 - ST RENAN</t>
  </si>
  <si>
    <t>Secrétariat : vous pouvez faire vos remarques dans ce cadre</t>
  </si>
  <si>
    <t xml:space="preserve">Comment utiliser ce fichier ? </t>
  </si>
  <si>
    <t>Attention</t>
  </si>
  <si>
    <t>1. Phase préparatoire</t>
  </si>
  <si>
    <r>
      <t>Dans l'onglet "</t>
    </r>
    <r>
      <rPr>
        <i/>
        <sz val="11"/>
        <color rgb="FF0000FF"/>
        <rFont val="Arial"/>
        <family val="2"/>
      </rPr>
      <t>Fiche Organisateur N°1</t>
    </r>
    <r>
      <rPr>
        <sz val="11"/>
        <rFont val="Arial"/>
        <family val="2"/>
      </rPr>
      <t xml:space="preserve">" =&gt; compléter les cases grises. </t>
    </r>
  </si>
  <si>
    <t xml:space="preserve"> =&gt; vérifier la cohérence des chiffres et sonder quelques feuilles pour détecter d'éventuelles erreurs…</t>
  </si>
  <si>
    <t>Note : sur cette feuille, vous pouvez ajuster les largeurs de colonnes…</t>
  </si>
  <si>
    <t>Organisateur ==&gt; Fiche  N°2</t>
  </si>
  <si>
    <t xml:space="preserve">Lieu  : </t>
  </si>
  <si>
    <t xml:space="preserve">Coordonnées du Contact : </t>
  </si>
  <si>
    <t xml:space="preserve">Email : </t>
  </si>
  <si>
    <t>Propriétaires</t>
  </si>
  <si>
    <t>Identifiants</t>
  </si>
  <si>
    <t>www.centrale-canine.fr</t>
  </si>
  <si>
    <t>Formulaire d'examen pour l'obtention du</t>
  </si>
  <si>
    <t>CERTIFICAT D'APTITUDES NATURELLES AU TROUPEAU</t>
  </si>
  <si>
    <t xml:space="preserve">Propriétaire : </t>
  </si>
  <si>
    <t xml:space="preserve">Adresse : </t>
  </si>
  <si>
    <t xml:space="preserve">Ville : </t>
  </si>
  <si>
    <t xml:space="preserve">CHIEN : </t>
  </si>
  <si>
    <t xml:space="preserve">N° Identification : </t>
  </si>
  <si>
    <t xml:space="preserve">N° LO : </t>
  </si>
  <si>
    <t xml:space="preserve">Né le : </t>
  </si>
  <si>
    <t>SOCIABILITE</t>
  </si>
  <si>
    <t xml:space="preserve">Fait à : </t>
  </si>
  <si>
    <t xml:space="preserve">Le : </t>
  </si>
  <si>
    <t xml:space="preserve">NOM du JUGE : </t>
  </si>
  <si>
    <t xml:space="preserve">Signature : </t>
  </si>
  <si>
    <t xml:space="preserve">CANT : </t>
  </si>
  <si>
    <t xml:space="preserve">Pays : </t>
  </si>
  <si>
    <t>Chiens</t>
  </si>
  <si>
    <t>Pays</t>
  </si>
  <si>
    <t>MENTION</t>
  </si>
  <si>
    <r>
      <rPr>
        <b/>
        <u/>
        <sz val="11"/>
        <color rgb="FF000000"/>
        <rFont val="Calibri"/>
        <family val="2"/>
      </rPr>
      <t>Observations</t>
    </r>
    <r>
      <rPr>
        <b/>
        <sz val="11"/>
        <color rgb="FF000000"/>
        <rFont val="Calibri"/>
        <family val="2"/>
      </rPr>
      <t xml:space="preserve">  </t>
    </r>
    <r>
      <rPr>
        <sz val="11"/>
        <color rgb="FF000000"/>
        <rFont val="Calibri"/>
        <family val="2"/>
      </rPr>
      <t xml:space="preserve">
. 
. 
. 
. </t>
    </r>
  </si>
  <si>
    <r>
      <t>Ce fichier est conçu pour la gestion des CANT (OVIN ou BOVIN)</t>
    </r>
    <r>
      <rPr>
        <b/>
        <sz val="11"/>
        <color rgb="FFFF0000"/>
        <rFont val="Arial"/>
        <family val="2"/>
      </rPr>
      <t xml:space="preserve"> uniquement</t>
    </r>
    <r>
      <rPr>
        <sz val="11"/>
        <rFont val="Arial"/>
        <family val="2"/>
      </rPr>
      <t xml:space="preserve"> ! </t>
    </r>
  </si>
  <si>
    <r>
      <t>Dans l'onglet "</t>
    </r>
    <r>
      <rPr>
        <i/>
        <sz val="11"/>
        <color rgb="FF0000FF"/>
        <rFont val="Arial"/>
        <family val="2"/>
      </rPr>
      <t>Fiche Organisateur N°2</t>
    </r>
    <r>
      <rPr>
        <sz val="11"/>
        <rFont val="Arial"/>
        <family val="2"/>
      </rPr>
      <t xml:space="preserve">" =&gt; compléter les cases grises </t>
    </r>
  </si>
  <si>
    <t xml:space="preserve">Les informations saisies dans le tableau de la  "Fiche Organisateur N°2" permettent de renseigner </t>
  </si>
  <si>
    <t xml:space="preserve">automatiquement les "Formulaires d'examen" individuels. </t>
  </si>
  <si>
    <t>2. Phase d'examen</t>
  </si>
  <si>
    <t>3. Fin des examens</t>
  </si>
  <si>
    <r>
      <t>Pendant le déroulement des examens, le tableau de l'onglet "</t>
    </r>
    <r>
      <rPr>
        <b/>
        <i/>
        <sz val="11"/>
        <color theme="9" tint="-0.499984740745262"/>
        <rFont val="Arial"/>
        <family val="2"/>
      </rPr>
      <t xml:space="preserve">Rapport_de_Jugement" </t>
    </r>
    <r>
      <rPr>
        <sz val="11"/>
        <color theme="1"/>
        <rFont val="Arial"/>
        <family val="2"/>
      </rPr>
      <t xml:space="preserve">se met à jour </t>
    </r>
  </si>
  <si>
    <r>
      <t>Lorsque toutes les feuilles sont saisies, le "</t>
    </r>
    <r>
      <rPr>
        <i/>
        <sz val="11"/>
        <rFont val="Arial"/>
        <family val="2"/>
      </rPr>
      <t>Rapport_de_Jugement</t>
    </r>
    <r>
      <rPr>
        <sz val="11"/>
        <rFont val="Arial"/>
        <family val="2"/>
      </rPr>
      <t xml:space="preserve">" doit donc être à jour. </t>
    </r>
  </si>
  <si>
    <t xml:space="preserve">Il peut alors être imprimé pour être signé par le juge. </t>
  </si>
  <si>
    <t>Le secrétariat retranscrit dans Excel (dans le bon onglet ! ) les appréciations sur la feuille du chien concerné</t>
  </si>
  <si>
    <t xml:space="preserve">automatiquement avec les saisies. </t>
  </si>
  <si>
    <t xml:space="preserve">A la fin de l'examen, le juge remet au secrétariat ce "Formulaire d'examen" renseigné manuellement. </t>
  </si>
  <si>
    <t xml:space="preserve">qui va le compléter. </t>
  </si>
  <si>
    <t xml:space="preserve">Les formulaires d'examen peuvent alors être imprimés, prêts pour leur signature par le juge. </t>
  </si>
  <si>
    <t xml:space="preserve">Pendant l'examen du chien, le juge coche les cases qui correspondent aux comportements du chien. </t>
  </si>
  <si>
    <t xml:space="preserve">Nombre de chien jugés = </t>
  </si>
  <si>
    <t xml:space="preserve">Redevance de fonctionnement de la COM :  </t>
  </si>
  <si>
    <t xml:space="preserve">TOTAL  dû = </t>
  </si>
  <si>
    <t>Sexe</t>
  </si>
  <si>
    <t xml:space="preserve">Sexe : </t>
  </si>
  <si>
    <t>AFFENPINSCHER</t>
  </si>
  <si>
    <t>AIREDALE TERRIER</t>
  </si>
  <si>
    <t>AKITA</t>
  </si>
  <si>
    <t>AKITA AMERICAIN</t>
  </si>
  <si>
    <t>AMERICAN AKITA</t>
  </si>
  <si>
    <t>ANGLO FRANCAIS DE PETITE VENERIE</t>
  </si>
  <si>
    <t>ARIEGEOIS</t>
  </si>
  <si>
    <t>AZAWAKH</t>
  </si>
  <si>
    <t>BANGKAEW DE THAILANDE</t>
  </si>
  <si>
    <t>THAI BANGKAEW DOG</t>
  </si>
  <si>
    <t>BARBET</t>
  </si>
  <si>
    <t>BARBU TCHEQUE</t>
  </si>
  <si>
    <t>CESKY FOUSEK</t>
  </si>
  <si>
    <t>BARZOÏ</t>
  </si>
  <si>
    <t>RUSSKAYA PSOVAYA BORZAYA</t>
  </si>
  <si>
    <t>BASENJI</t>
  </si>
  <si>
    <t>BASSET ARTESIEN NORMAND</t>
  </si>
  <si>
    <t>BASSET BLEU DE GASCOGNE</t>
  </si>
  <si>
    <t>BASSET DE WESTPHALIE</t>
  </si>
  <si>
    <t>WESTFÄLISCHE DACHSBRACKE</t>
  </si>
  <si>
    <t>BASSET DES ALPES</t>
  </si>
  <si>
    <t>ALPENLÄNDISCHE DACHSBRACKE</t>
  </si>
  <si>
    <t>BASSET FAUVE DE BRETAGNE</t>
  </si>
  <si>
    <t>BASSET HOUND</t>
  </si>
  <si>
    <t>BASSET SUEDOIS</t>
  </si>
  <si>
    <t>DREVER</t>
  </si>
  <si>
    <t>BEAGLE</t>
  </si>
  <si>
    <t>BEAGLE HARRIER</t>
  </si>
  <si>
    <t>BEARDED COLLIE</t>
  </si>
  <si>
    <t>BEDLINGTON TERRIER</t>
  </si>
  <si>
    <t>BERGER ALLEMAND</t>
  </si>
  <si>
    <t>DEUTSCHER SCHÄFERHUND</t>
  </si>
  <si>
    <t>BERGER AMERICAIN MINIATURE</t>
  </si>
  <si>
    <t>AMERICAN SHEPERD MINIATURE</t>
  </si>
  <si>
    <t>BERGER AUSTRALIEN</t>
  </si>
  <si>
    <t>AUSTRALIAN SHEPHERD</t>
  </si>
  <si>
    <t>BERGER BERGAMASQUE</t>
  </si>
  <si>
    <t>CANE DA PASTORE BERGAMASCO</t>
  </si>
  <si>
    <t>BERGER BLANC SUISSE</t>
  </si>
  <si>
    <t>BERGER BLANC SUISSE / WEISSER SCHWEIZER SCHAFERHUND</t>
  </si>
  <si>
    <t>BERGER D'ASIE CENTRALE</t>
  </si>
  <si>
    <t>SREDNEASIATSKAÏA OVTCHARKA</t>
  </si>
  <si>
    <t>BERGER DE BEAUCE</t>
  </si>
  <si>
    <t>BERGER DE BOSNIE-HERZEGOVINE ET DE CROATIE</t>
  </si>
  <si>
    <t>TORNJAK</t>
  </si>
  <si>
    <t>BERGER DE BRIE</t>
  </si>
  <si>
    <t>BERGER DE LA MAREMME ET DES ABRUZZES</t>
  </si>
  <si>
    <t>CANE DA PASTORE MAREMMANO-ABRUZZESE</t>
  </si>
  <si>
    <t>BERGER DE LA SERRA DE AIRES</t>
  </si>
  <si>
    <t>CÃO DA SERRA DE AIRES</t>
  </si>
  <si>
    <t>BERGER DE L'EUROPE DU SUD-EST</t>
  </si>
  <si>
    <t>CIOBANESC ROMANESC DE BUCOVINA</t>
  </si>
  <si>
    <t>BERGER DE PICARDIE</t>
  </si>
  <si>
    <t/>
  </si>
  <si>
    <t>BERGER DE RUSSIE MERIDIONALE</t>
  </si>
  <si>
    <t>IOUJNOROUSSKAÏA OVTCHARKA</t>
  </si>
  <si>
    <t>BERGER DES PYRENEES A FACE RASE</t>
  </si>
  <si>
    <t>BERGER DES PYRENEES A POIL LONG</t>
  </si>
  <si>
    <t>BERGER DU CAUCASE</t>
  </si>
  <si>
    <t>KAVKAZSKAÏA OVTCHARKA</t>
  </si>
  <si>
    <t>BERGER DU KARST</t>
  </si>
  <si>
    <t>KRASZKI OVCAR</t>
  </si>
  <si>
    <t>BERGER FINNOIS DE LAPONIE</t>
  </si>
  <si>
    <t>LAPINPOROKOIRA</t>
  </si>
  <si>
    <t>BERGER HOLLANDAIS</t>
  </si>
  <si>
    <t>HOLLANDSE HERDERSHOND</t>
  </si>
  <si>
    <t>BERGER POLONAIS DE PLAINE</t>
  </si>
  <si>
    <t>POLSKI OWCZAREK NIZINNY</t>
  </si>
  <si>
    <t>BICHON A POIL FRISE</t>
  </si>
  <si>
    <t>BICHON BOLONAIS</t>
  </si>
  <si>
    <t>BOLOGNESE</t>
  </si>
  <si>
    <t>BICHON HAVANAIS</t>
  </si>
  <si>
    <t>BICHON MALTAIS</t>
  </si>
  <si>
    <t>MALTESE</t>
  </si>
  <si>
    <t>BILLY</t>
  </si>
  <si>
    <t>BORDER COLLIE</t>
  </si>
  <si>
    <t>BORDER TERRIER</t>
  </si>
  <si>
    <t>BOULEDOGUE FRANCAIS</t>
  </si>
  <si>
    <t>BOUVIER AUSTRALIEN</t>
  </si>
  <si>
    <t>AUSTRALIAN CATTLE DOG</t>
  </si>
  <si>
    <t>BOUVIER AUSTRALIEN COURTE QUEUE</t>
  </si>
  <si>
    <t>AUSTRALIAN STUMPY TAIL CATTLE DOG</t>
  </si>
  <si>
    <t>BOUVIER BERNOIS</t>
  </si>
  <si>
    <t>BERNER SENNENHUND , DÜRRBÄCHLER</t>
  </si>
  <si>
    <t>BOUVIER DE L'APPENZELL</t>
  </si>
  <si>
    <t>APPENZELLER SENNENHUND</t>
  </si>
  <si>
    <t>BOUVIER DE L'ENTLEBUCH</t>
  </si>
  <si>
    <t>ENTLEBUCHER SENNENHUND</t>
  </si>
  <si>
    <t>BOUVIER DES ARDENNES</t>
  </si>
  <si>
    <t>BOUVIER DES FLANDRES</t>
  </si>
  <si>
    <t>BOXER</t>
  </si>
  <si>
    <t>BRACHET ALLEMAND</t>
  </si>
  <si>
    <t>DEUTSCHE BRACKE</t>
  </si>
  <si>
    <t>BRACHET DE STYRIE A POIL DUR</t>
  </si>
  <si>
    <t>STEIRISCHE RAUHHAARBRACKE</t>
  </si>
  <si>
    <t>BRACHET NOIR ET FEU</t>
  </si>
  <si>
    <t>BRANDLBRACKE</t>
  </si>
  <si>
    <t>BRACHET POLONAIS</t>
  </si>
  <si>
    <t>OGAR POLSKI</t>
  </si>
  <si>
    <t>BRACHET TYROLIEN</t>
  </si>
  <si>
    <t>TIROLER BRACKE</t>
  </si>
  <si>
    <t>BRAQUE ALLEMAND A POIL COURT</t>
  </si>
  <si>
    <t>DEUTSCH KURZHAAR</t>
  </si>
  <si>
    <t>BRAQUE D AUVERGNE</t>
  </si>
  <si>
    <t>BRAQUE D'AUVERGNE</t>
  </si>
  <si>
    <t>BRAQUE DE BURGOS</t>
  </si>
  <si>
    <t>PERDIGUERO DE BURGOS</t>
  </si>
  <si>
    <t>BRAQUE DE L ARIEGE</t>
  </si>
  <si>
    <t>BRAQUE DE L'ARIEGE</t>
  </si>
  <si>
    <t>BRAQUE DE WEIMAR</t>
  </si>
  <si>
    <t>WEIMARANER</t>
  </si>
  <si>
    <t>BRAQUE DU BOURBONNAIS</t>
  </si>
  <si>
    <t>BRAQUE FRANCAIS, TYPE GASCOGNE</t>
  </si>
  <si>
    <t>BRAQUE FRANCAIS, TYPE PYRENEES</t>
  </si>
  <si>
    <t>BRAQUE HONGROIS A POIL COURT</t>
  </si>
  <si>
    <t>RÖVIDSZÖRU MAGYAR VIZSLA</t>
  </si>
  <si>
    <t>BRAQUE HONGROIS A POIL DUR</t>
  </si>
  <si>
    <t>DRÖTZÖRÜ MAGYAR VIZSLA</t>
  </si>
  <si>
    <t>BRAQUE ITALIEN</t>
  </si>
  <si>
    <t>BRACCO ITALIANO</t>
  </si>
  <si>
    <t>BRAQUE SAINT GERMAIN</t>
  </si>
  <si>
    <t>BRAQUE SLOVAQUE A POIL DUR</t>
  </si>
  <si>
    <t>SLOVENSKI HRUBOSRSTY STAVAC (OHAR)</t>
  </si>
  <si>
    <t>BRIQUET DE PROVENCE</t>
  </si>
  <si>
    <t>BRIQUET GRIFFON VENDEEN</t>
  </si>
  <si>
    <t>BROHOLMER</t>
  </si>
  <si>
    <t>BRUNO SAINT-HUBERT FRANCAIS</t>
  </si>
  <si>
    <t>JURA LAUFHUND - CHIEN COURANT</t>
  </si>
  <si>
    <t>BUHUND NORVEGIEN</t>
  </si>
  <si>
    <t>NORSK BUHUND</t>
  </si>
  <si>
    <t>BULL TERRIER</t>
  </si>
  <si>
    <t>BULL TERRIER MINIATURE</t>
  </si>
  <si>
    <t>MINIATURE BULL TERRIER</t>
  </si>
  <si>
    <t>BULLDOG</t>
  </si>
  <si>
    <t>BULLMASTIFF</t>
  </si>
  <si>
    <t>CAIRN TERRIER</t>
  </si>
  <si>
    <t>CANICHE</t>
  </si>
  <si>
    <t>CARLIN</t>
  </si>
  <si>
    <t>PUG</t>
  </si>
  <si>
    <t>CAVALIER KING CHARLES</t>
  </si>
  <si>
    <t>CAVALIER KING CHARLES SPANIEL</t>
  </si>
  <si>
    <t>CHIEN A LOUTRE</t>
  </si>
  <si>
    <t>OTTERHOUND</t>
  </si>
  <si>
    <t>CHIEN CHINOIS A CRETE</t>
  </si>
  <si>
    <t>CHINESE CRESTED DOG</t>
  </si>
  <si>
    <t>CHIEN COURANT DE BOSNIE A POIL DUR</t>
  </si>
  <si>
    <t>BOSANSKI OSTRODLAKI GONIC - BARAK</t>
  </si>
  <si>
    <t>CHIEN COURANT DE HALDEN</t>
  </si>
  <si>
    <t>HALDENSTOVER</t>
  </si>
  <si>
    <t>CHIEN COURANT DE HAMILTON</t>
  </si>
  <si>
    <t>HAMILTONSTOVARE</t>
  </si>
  <si>
    <t>CHIEN COURANT DE HYGEN</t>
  </si>
  <si>
    <t>HYGENHUND</t>
  </si>
  <si>
    <t>CHIEN COURANT DE LA VALLE DE LA SAVE</t>
  </si>
  <si>
    <t>POSAVSKI GONIC</t>
  </si>
  <si>
    <t>CHIEN COURANT DE MONTAGNE DU MONTENEGRO</t>
  </si>
  <si>
    <t>CRNOGORSKI  PLANINSKI GONIC</t>
  </si>
  <si>
    <t>CHIEN COURANT DE SCHILLER</t>
  </si>
  <si>
    <t>SCHILLERSTÖVARE</t>
  </si>
  <si>
    <t>CHIEN COURANT DE TRANSYLVANIE</t>
  </si>
  <si>
    <t>ERDELYI KOPO</t>
  </si>
  <si>
    <t>CHIEN COURANT D'ISTRIE A POIL DUR</t>
  </si>
  <si>
    <t>ISTARSKI OSTRODLAKI GONIC</t>
  </si>
  <si>
    <t>CHIEN COURANT D'ISTRIE A POIL RAS</t>
  </si>
  <si>
    <t>ISTARSKI KRATKODLAKI GONIC</t>
  </si>
  <si>
    <t>CHIEN COURANT DU SMALAND</t>
  </si>
  <si>
    <t>SMALANDSSTOVARE</t>
  </si>
  <si>
    <t>CHIEN COURANT ESPAGNOL</t>
  </si>
  <si>
    <t>SABUESO ESPAÑOL</t>
  </si>
  <si>
    <t>CHIEN COURANT FINLANDAIS</t>
  </si>
  <si>
    <t>SUOMENAJOKOIRA</t>
  </si>
  <si>
    <t>CHIEN COURANT GREC</t>
  </si>
  <si>
    <t>HELLINIKOS ICHNILATIS</t>
  </si>
  <si>
    <t>CHIEN COURANT ITALIEN A POIL DUR</t>
  </si>
  <si>
    <t>SEGUGIO ITALIANO A PELO FORTE</t>
  </si>
  <si>
    <t>CHIEN COURANT ITALIEN A POIL RAS</t>
  </si>
  <si>
    <t>SEGUGIO ITALIANO A PELO RAZO</t>
  </si>
  <si>
    <t>CHIEN COURANT NORVEGIEN</t>
  </si>
  <si>
    <t>DUNKER</t>
  </si>
  <si>
    <t>CHIEN COURANT POLONAIS</t>
  </si>
  <si>
    <t>GONZCY POLSKI</t>
  </si>
  <si>
    <t>CHIEN COURANT SERBE</t>
  </si>
  <si>
    <t>SERBSKI GONIC</t>
  </si>
  <si>
    <t>CHIEN COURANT SLOVAQUE</t>
  </si>
  <si>
    <t>SLOVENSKY KOPOV</t>
  </si>
  <si>
    <t>CHIEN COURANT SUISSE</t>
  </si>
  <si>
    <t>SCHWEIZER LAUFHUND</t>
  </si>
  <si>
    <t>CHIEN COURANT TRICOLORE SERBE</t>
  </si>
  <si>
    <t>SERPSKI TROBOJNI GONIC</t>
  </si>
  <si>
    <t>CHIEN D'ARRET ALLEMAND A POIL DUR</t>
  </si>
  <si>
    <t>DEUTSCH DRAHTHAAR</t>
  </si>
  <si>
    <t>CHIEN D'ARRET ALLEMAND A POIL LONG</t>
  </si>
  <si>
    <t xml:space="preserve"> DEUTSCH LANGHAAR</t>
  </si>
  <si>
    <t>CHIEN D'ARRET ALLEMAND A POIL RAIDE</t>
  </si>
  <si>
    <t>DEUTSCH STICHELHAAR</t>
  </si>
  <si>
    <t>CHIEN D'ARRET DANOIS ANCESTRAL</t>
  </si>
  <si>
    <t>GAMMEL DANSK HONSHUND</t>
  </si>
  <si>
    <t>CHIEN D'ARRET FRISON</t>
  </si>
  <si>
    <t>STABYHOUN</t>
  </si>
  <si>
    <t>CHIEN D'ARRET PORTUGAIS</t>
  </si>
  <si>
    <t>PERDIGUEIRO PORTUGUES</t>
  </si>
  <si>
    <t>CHIEN D'ARTOIS</t>
  </si>
  <si>
    <t>CHIEN DE BERGER ANGLAIS ANCESTRAL</t>
  </si>
  <si>
    <t>OLD ENGLISH SHEEPDOG</t>
  </si>
  <si>
    <t>CHIEN DE BERGER BELGE</t>
  </si>
  <si>
    <t>BELGISCHE HERDERSHOND</t>
  </si>
  <si>
    <t>CHIEN DE BERGER CATALAN</t>
  </si>
  <si>
    <t>PERRO DE PASTOR CATALAN - GOS D'ATURA CATALA</t>
  </si>
  <si>
    <t>CHIEN DE BERGER CROATE</t>
  </si>
  <si>
    <t>HRVATSKI OVCAR</t>
  </si>
  <si>
    <t>CHIEN DE BERGER D ANATOLIE</t>
  </si>
  <si>
    <t>COBAN KOPEGI</t>
  </si>
  <si>
    <t>CHIEN DE BERGER DE MAJORQUE</t>
  </si>
  <si>
    <t>PERRO DE PASTOR MALLORQUIN - CA DE BESTIAR</t>
  </si>
  <si>
    <t>CHIEN DE BERGER DES SHETLAND</t>
  </si>
  <si>
    <t>SHETLAND SHEEPDOG</t>
  </si>
  <si>
    <t>CHIEN DE BERGER DES TATRAS</t>
  </si>
  <si>
    <t>POLSKI OWCZAREK PODHALANSKI</t>
  </si>
  <si>
    <t>CHIEN DE BERGER ISLANDAIS</t>
  </si>
  <si>
    <t>ISLENSKUR FJARHUNDUR</t>
  </si>
  <si>
    <t>CHIEN DE BERGER ROUMAIN DE MIORITZA</t>
  </si>
  <si>
    <t>CIOBANESC ROMÂNESC MIORITIC</t>
  </si>
  <si>
    <t>CHIEN DE BERGER ROUMAIN DES CARPATHES</t>
  </si>
  <si>
    <t>CIOBANESC  ROMÂNESC CARPATIN</t>
  </si>
  <si>
    <t>CHIEN DE BERGER YOUGOSLAVE DE CHARPLANINA</t>
  </si>
  <si>
    <t>JUGOSLOVENSKI OVCARSKI PAS</t>
  </si>
  <si>
    <t>CHIEN DE CANAAN</t>
  </si>
  <si>
    <t>CANAAN DOG</t>
  </si>
  <si>
    <t>CHIEN DE CASTRO LABOREIRO</t>
  </si>
  <si>
    <t>CAO DE CASTRO LABOREIRO</t>
  </si>
  <si>
    <t>CHIEN DE COUR ITALIEN</t>
  </si>
  <si>
    <t>CANE CORSO</t>
  </si>
  <si>
    <t>CHIEN DE FERME DANO-SUEDOIS</t>
  </si>
  <si>
    <t>DANSK-SVENSK GARDSHUND</t>
  </si>
  <si>
    <t>CHIEN DE GARENNE DES CANARIES</t>
  </si>
  <si>
    <t>PODENCO CANARIO</t>
  </si>
  <si>
    <t>CHIEN DE GARENNE PORTUGAIS</t>
  </si>
  <si>
    <t>PODENGO PORTUGUÈS</t>
  </si>
  <si>
    <t>CHIEN DE LA SERRA DA ESTRELA</t>
  </si>
  <si>
    <t>CAO DA SERRA DA ESTRELA</t>
  </si>
  <si>
    <t>CHIEN DE LEONBERG</t>
  </si>
  <si>
    <t>LEONBERGER</t>
  </si>
  <si>
    <t>CHIEN DE MONTAGNE DE L'ATLAS</t>
  </si>
  <si>
    <t>AÏDI</t>
  </si>
  <si>
    <t>CHIEN DE MONTAGNE DES PYRENEES</t>
  </si>
  <si>
    <t>CHIEN DE PERDRIX DE DRENTE</t>
  </si>
  <si>
    <t>DRENTSCHE PATRIJSHOND</t>
  </si>
  <si>
    <t>CHIEN DE RHODESIE A CRETE DORSALE</t>
  </si>
  <si>
    <t>RHODESIAN RIDGEBACK</t>
  </si>
  <si>
    <t>CHIEN DE ROUGE DE BAVIERE</t>
  </si>
  <si>
    <t>BAYRISCHER GEBIRGSSCHWEISSHUND</t>
  </si>
  <si>
    <t>CHIEN DE ROUGE DU HANOVRE</t>
  </si>
  <si>
    <t>HANNOVERSCHER SCHWEISSHUND</t>
  </si>
  <si>
    <t>CHIEN DE SAINT HUBERT</t>
  </si>
  <si>
    <t>CHIEN DE TAÏWAN</t>
  </si>
  <si>
    <t>TAÏWAN DOG</t>
  </si>
  <si>
    <t>CHIEN D'EAU AMERICAIN</t>
  </si>
  <si>
    <t>AMERICAN WATER SPANIEL</t>
  </si>
  <si>
    <t>CHIEN D'EAU ESPAGNOL</t>
  </si>
  <si>
    <t>PERRO DE AGUA ESPAÑOL</t>
  </si>
  <si>
    <t>CHIEN D'EAU FRISON</t>
  </si>
  <si>
    <t>WETTERHOUN</t>
  </si>
  <si>
    <t>CHIEN D'EAU PORTUGAIS</t>
  </si>
  <si>
    <t>CÃO DE AGUA PORTUGUÊS</t>
  </si>
  <si>
    <t>CHIEN D'EAU ROMAGNOL</t>
  </si>
  <si>
    <t>LAGOTTO ROMAGNOLO</t>
  </si>
  <si>
    <t>CHIEN D'ELAN NORVEGIEN GRIS</t>
  </si>
  <si>
    <t>NORSK ELKHUND GRA</t>
  </si>
  <si>
    <t>CHIEN D'ELAN NORVEGIEN NOIR</t>
  </si>
  <si>
    <t>NORSK ELGHUND SORT</t>
  </si>
  <si>
    <t>CHIEN D'ELAN SUEDOIS / JÄMTHUND</t>
  </si>
  <si>
    <t>JÄMTHUND</t>
  </si>
  <si>
    <t>CHIEN D'OURS DE CARELIE</t>
  </si>
  <si>
    <t>KARJALANKARHUKOIRA</t>
  </si>
  <si>
    <t>CHIEN D'OYSEL ALLEMAND</t>
  </si>
  <si>
    <t>DEUTSCHER WACHTELHUND</t>
  </si>
  <si>
    <t>CHIEN DU GROENLAND</t>
  </si>
  <si>
    <t>GRONLANDSHUND</t>
  </si>
  <si>
    <t>CHIEN DU PHARAON</t>
  </si>
  <si>
    <t>PHARAOH HOUND</t>
  </si>
  <si>
    <t>CHIEN FINNOIS DE LAPONIE</t>
  </si>
  <si>
    <t>SUOMENLAPINKOIRA</t>
  </si>
  <si>
    <t>CHIEN FONNESE</t>
  </si>
  <si>
    <t>CANE FONNESE</t>
  </si>
  <si>
    <t>CHIEN LOUP DE SAARLOOS</t>
  </si>
  <si>
    <t>SAARLOOS WOLFHOND</t>
  </si>
  <si>
    <t>CHIEN LOUP TCHECOSLOVAQUE</t>
  </si>
  <si>
    <t>CESKOSLOVENSKY VECIAK</t>
  </si>
  <si>
    <t>CHIEN N. ET F. POUR LA CHASSE AU RATON</t>
  </si>
  <si>
    <t>BLACK AND TAN COONHOUND</t>
  </si>
  <si>
    <t>CHIEN NORVEGIEN DE MACAREUX</t>
  </si>
  <si>
    <t>NORSK LUNDEHUND</t>
  </si>
  <si>
    <t>CHIEN NU DU MEXIQUE</t>
  </si>
  <si>
    <t>XOLOITZCUINTLE</t>
  </si>
  <si>
    <t>CHIEN NU DU PEROU</t>
  </si>
  <si>
    <t>PERRO SIN PELO DEL PERU</t>
  </si>
  <si>
    <t>CHIEN PARTICOLORE A POIL FRISE</t>
  </si>
  <si>
    <t>CHIEN THAILANDAIS A CRETE DORSALE</t>
  </si>
  <si>
    <t>THAI RIDGEBACK DOG</t>
  </si>
  <si>
    <t>CHIHUAHUA</t>
  </si>
  <si>
    <t>CHOW CHOW</t>
  </si>
  <si>
    <t>CHOW-CHOW</t>
  </si>
  <si>
    <t>CIMARRON URUGUAYEN</t>
  </si>
  <si>
    <t>CIMARRON URUGUAYO</t>
  </si>
  <si>
    <t>CIRNECO DE L ETNA</t>
  </si>
  <si>
    <t>CIRNECO DELL'ETNA</t>
  </si>
  <si>
    <t>CLUMBER SPANIEL</t>
  </si>
  <si>
    <t>COCKER SPANIEL AMERICAIN</t>
  </si>
  <si>
    <t>AMERICAN COCKER SPANIEL</t>
  </si>
  <si>
    <t>COCKER SPANIEL ANGLAIS</t>
  </si>
  <si>
    <t>ENGLISH COCKER SPANIEL</t>
  </si>
  <si>
    <t>COLLIE A POIL COURT</t>
  </si>
  <si>
    <t>SMOOTH COLLEY</t>
  </si>
  <si>
    <t>COLLIE A POIL LONG</t>
  </si>
  <si>
    <t>ROUGH COLLEY</t>
  </si>
  <si>
    <t>CONTINENTAL BULLDOG</t>
  </si>
  <si>
    <t>COTON DE TULEAR</t>
  </si>
  <si>
    <t>CROISE</t>
  </si>
  <si>
    <t>CURSINU</t>
  </si>
  <si>
    <t>U'CURSINU</t>
  </si>
  <si>
    <t>DALMATIEN</t>
  </si>
  <si>
    <t>DANDIE DINMONT TERRIER</t>
  </si>
  <si>
    <t>DOBERMANN</t>
  </si>
  <si>
    <t>DOGUE ALLEMAND</t>
  </si>
  <si>
    <t>DEUTSCHE DOGGE</t>
  </si>
  <si>
    <t>DOGUE ARGENTIN</t>
  </si>
  <si>
    <t>DOGO ARGENTINO</t>
  </si>
  <si>
    <t>DOGUE DE BORDEAUX</t>
  </si>
  <si>
    <t>DOGUE DE MAJORQUE</t>
  </si>
  <si>
    <t>PERRO DOGO MALLORQUIN</t>
  </si>
  <si>
    <t>DOGUE DES CANARIES</t>
  </si>
  <si>
    <t>DOGO CANARIO</t>
  </si>
  <si>
    <t>DOGUE DU TIBET</t>
  </si>
  <si>
    <t>DO-KHYI</t>
  </si>
  <si>
    <t>ENGLISH SPRINGER SPANIEL</t>
  </si>
  <si>
    <t>EPAGNEUL BLEU DE PICARDIE</t>
  </si>
  <si>
    <t>EPAGNEUL BRETON</t>
  </si>
  <si>
    <t>EPAGNEUL DE PONT AUDEMER</t>
  </si>
  <si>
    <t>EPAGNEUL DE SAINT USUGE</t>
  </si>
  <si>
    <t>EPAGNEUL D'EAU IRLANDAIS</t>
  </si>
  <si>
    <t>IRISH WATER SPANIEL</t>
  </si>
  <si>
    <t>EPAGNEUL FRANCAIS</t>
  </si>
  <si>
    <t>EPAGNEUL JAPONAIS</t>
  </si>
  <si>
    <t>CHIN</t>
  </si>
  <si>
    <t>EPAGNEUL KING CHARLES</t>
  </si>
  <si>
    <t>KING CHARLES SPANIEL</t>
  </si>
  <si>
    <t>EPAGNEUL NAIN CONTINENTAL</t>
  </si>
  <si>
    <t>EPAGNEUL PEKINOIS</t>
  </si>
  <si>
    <t>PEKINGESE</t>
  </si>
  <si>
    <t>EPAGNEUL PICARD</t>
  </si>
  <si>
    <t>EPAGNEUL TIBETAIN</t>
  </si>
  <si>
    <t>TIBETAN SPANIEL</t>
  </si>
  <si>
    <t>EURASIER</t>
  </si>
  <si>
    <t>EURASIEN</t>
  </si>
  <si>
    <t>FIELD SPANIEL</t>
  </si>
  <si>
    <t>FILA BRASILEIRO</t>
  </si>
  <si>
    <t>FILA DE SAINT  MIGUEL</t>
  </si>
  <si>
    <t>CAO DE FILA DE SAO MIGUEL</t>
  </si>
  <si>
    <t>FOX HOUND ANGLAIS</t>
  </si>
  <si>
    <t>ENGLISH FOXHOUND</t>
  </si>
  <si>
    <t>FOX TERRIER POIL DUR</t>
  </si>
  <si>
    <t>FOX TERRIER WIRE</t>
  </si>
  <si>
    <t>FOX TERRIER POIL LISSE</t>
  </si>
  <si>
    <t>FOX TERRIER SMOOTH</t>
  </si>
  <si>
    <t>FOXHOUND AMERICAIN</t>
  </si>
  <si>
    <t>AMERICAN FOXHOUND</t>
  </si>
  <si>
    <t>FRANCAIS BLANC ET NOIR</t>
  </si>
  <si>
    <t>FRANCAIS</t>
  </si>
  <si>
    <t>FRANCAIS BLANC ET ORANGE</t>
  </si>
  <si>
    <t>FRANCAIS TRICOLORE</t>
  </si>
  <si>
    <t>GASCON SAINTONGEOIS</t>
  </si>
  <si>
    <t>GOLDEN RETRIEVER</t>
  </si>
  <si>
    <t>GRAND ANGLO FRANCAIS BLANC ET NOIR</t>
  </si>
  <si>
    <t>GRAND ANGLO FRANCAIS</t>
  </si>
  <si>
    <t>GRAND ANGLO-FRANCAIS BLANC ET ORANGE</t>
  </si>
  <si>
    <t>GRAND ANGLO-FRANCAIS</t>
  </si>
  <si>
    <t>GRAND ANGLO-FRANCAIS TRICOLORE</t>
  </si>
  <si>
    <t>GRAND BASSET GRIFFON VENDEEN</t>
  </si>
  <si>
    <t>GRAND BLEU DE GASCOGNE</t>
  </si>
  <si>
    <t>GRAND BOUVIER SUISSE</t>
  </si>
  <si>
    <t>GROSSER SCHWEIZER SENNENHUND</t>
  </si>
  <si>
    <t>GRAND EPAGNEUL DE MUNSTER</t>
  </si>
  <si>
    <t>GROSSER MÜNSTERLÄNDER VORSTEHHUND</t>
  </si>
  <si>
    <t>GRAND GRIFFON VENDEEN</t>
  </si>
  <si>
    <t>GREYHOUND</t>
  </si>
  <si>
    <t>GRIFFON A POIL DUR KORTHALS</t>
  </si>
  <si>
    <t>GRIFFON BELGE</t>
  </si>
  <si>
    <t>GRIFFON BLEU DE GASCOGNE</t>
  </si>
  <si>
    <t>GRIFFON BRUXELLOIS</t>
  </si>
  <si>
    <t>GRIFFON FAUVE DE BRETAGNE</t>
  </si>
  <si>
    <t>GRIFFON NIVERNAIS</t>
  </si>
  <si>
    <t>HARRIER</t>
  </si>
  <si>
    <t>HOKKAIDO</t>
  </si>
  <si>
    <t>HOVAWART</t>
  </si>
  <si>
    <t>HUSKY DE SIBERIE</t>
  </si>
  <si>
    <t>SIBERIAN HUSKY</t>
  </si>
  <si>
    <t>JINDO COREEN</t>
  </si>
  <si>
    <t>KOREA JINDO DOG</t>
  </si>
  <si>
    <t>KAI</t>
  </si>
  <si>
    <t>KELPIE AUSTRALIEN</t>
  </si>
  <si>
    <t>AUSTRALIAN KELPIE</t>
  </si>
  <si>
    <t>KISHU</t>
  </si>
  <si>
    <t>KOMONDOR</t>
  </si>
  <si>
    <t>KROMFOHRLANDER</t>
  </si>
  <si>
    <t>KROMFOHRLÄNDER</t>
  </si>
  <si>
    <t>KUVASZ</t>
  </si>
  <si>
    <t>LAIKA DE SIBERIE OCCIDENTALE</t>
  </si>
  <si>
    <t>ZAPADNO SIBIRSKAÏA LAÏKA</t>
  </si>
  <si>
    <t>LAIKA DE SIBERIE ORIENTALE</t>
  </si>
  <si>
    <t>VOSTOTCHNO SIBIRSKAÏA LAÏKA</t>
  </si>
  <si>
    <t>LAIKA RUSSO EUROPEEN</t>
  </si>
  <si>
    <t>RUSSKO EVROPEÏSKAÏA LAÏKA</t>
  </si>
  <si>
    <t>LAKELAND TERRIER</t>
  </si>
  <si>
    <t>LANDSEER</t>
  </si>
  <si>
    <t>LANDSEER - TYPE CONTINENTAL EUROPEEN</t>
  </si>
  <si>
    <t>LAPPHUND SUEDOIS</t>
  </si>
  <si>
    <t>SVENSK LAPPHUND</t>
  </si>
  <si>
    <t>LEVRIER AFGHAN</t>
  </si>
  <si>
    <t>AFGHAN HOUND</t>
  </si>
  <si>
    <t>LEVRIER ECOSSAIS</t>
  </si>
  <si>
    <t>DEERHOUND - SCOTTISH DEERHOUND</t>
  </si>
  <si>
    <t>LEVRIER ESPAGNOL</t>
  </si>
  <si>
    <t>GALGO ESPAÑOL</t>
  </si>
  <si>
    <t>LEVRIER HONGROIS</t>
  </si>
  <si>
    <t>MAGYAR AGAR</t>
  </si>
  <si>
    <t>LEVRIER IRLANDAIS</t>
  </si>
  <si>
    <t>IRISH WOLFHOUND</t>
  </si>
  <si>
    <t>LEVRIER POLONAIS</t>
  </si>
  <si>
    <t>CHART POLSKI</t>
  </si>
  <si>
    <t>LHASSA APSO</t>
  </si>
  <si>
    <t>MALAMUTE DE L'ALASKA</t>
  </si>
  <si>
    <t>ALASKAN MALAMUTE</t>
  </si>
  <si>
    <t>MANCHESTER TERRIER</t>
  </si>
  <si>
    <t>MASTIFF</t>
  </si>
  <si>
    <t>MATIN DE L'ALENTEJO</t>
  </si>
  <si>
    <t>RAFEIRO DO ALENTEJO</t>
  </si>
  <si>
    <t>MATIN DES PYRENEES</t>
  </si>
  <si>
    <t>MASTIN DEL PIRINEO</t>
  </si>
  <si>
    <t>MATIN ESPAGNOL</t>
  </si>
  <si>
    <t>MASTIN ESPANOL</t>
  </si>
  <si>
    <t>MATIN NAPOLITAIN</t>
  </si>
  <si>
    <t>MASTINO NAPOLETANO</t>
  </si>
  <si>
    <t>MUDI</t>
  </si>
  <si>
    <t>NORFOLK TERRIER</t>
  </si>
  <si>
    <t>NORWICH TERRIER</t>
  </si>
  <si>
    <t>PETIT BASSET GRIFFON VENDEEN</t>
  </si>
  <si>
    <t>PETIT BLEU DE GASCOGNE</t>
  </si>
  <si>
    <t>PETIT BRABANCON</t>
  </si>
  <si>
    <t>PETIT CHIEN COURANT SUISSE</t>
  </si>
  <si>
    <t>SCHWEIZERISCHER NIEDERLAUFHUND</t>
  </si>
  <si>
    <t>PETIT CHIEN HOLLANDAIS DE CHASSE AU GIBIER D'EAU</t>
  </si>
  <si>
    <t>KOOIKERHONDJE</t>
  </si>
  <si>
    <t>PETIT CHIEN LION</t>
  </si>
  <si>
    <t>PETIT CHIEN RUSSE</t>
  </si>
  <si>
    <t>RUSSKIY TOY</t>
  </si>
  <si>
    <t>PETIT EPAGNEUL DE MUNSTER</t>
  </si>
  <si>
    <t>KLEINER MÜNSTERLÄNDER VORSTEHHUND</t>
  </si>
  <si>
    <t>PETIT LEVRIER ITALIEN</t>
  </si>
  <si>
    <t>PICCOLO LEVRIERO ITALIANO</t>
  </si>
  <si>
    <t>PINSCHER ALLEMAND</t>
  </si>
  <si>
    <t>DEUTSCHER PINSCHER</t>
  </si>
  <si>
    <t>PINSCHER AUTRICHIEN</t>
  </si>
  <si>
    <t>ÖSTERREICHISCHER PINSCHER</t>
  </si>
  <si>
    <t>PINSCHER NAIN</t>
  </si>
  <si>
    <t>ZWERGPINSCHER</t>
  </si>
  <si>
    <t>PODENCO D'IBIZA</t>
  </si>
  <si>
    <t>PODENCO IBICENCO</t>
  </si>
  <si>
    <t>POINTER ANGLAIS</t>
  </si>
  <si>
    <t>ENGLISH POINTER</t>
  </si>
  <si>
    <t>POITEVIN</t>
  </si>
  <si>
    <t>PORCELAINE</t>
  </si>
  <si>
    <t>PUDELPOINTER</t>
  </si>
  <si>
    <t>PULI</t>
  </si>
  <si>
    <t>PUMI</t>
  </si>
  <si>
    <t>RATIER DE PRAGUE</t>
  </si>
  <si>
    <t>PRAZSKY KRYSARIK</t>
  </si>
  <si>
    <t>RETRIEVER A POIL BOUCLE</t>
  </si>
  <si>
    <t>CURLY COATED RETRIEVER</t>
  </si>
  <si>
    <t>RETRIEVER A POIL PLAT</t>
  </si>
  <si>
    <t>FLAT COATED RETRIEVER</t>
  </si>
  <si>
    <t>RETRIEVER DE LA BAIE DE CHESAPEAKE</t>
  </si>
  <si>
    <t>CHESAPEAKE BAY RETRIEVER</t>
  </si>
  <si>
    <t>RETRIEVER DE LA NOUVELLE ECOSSE</t>
  </si>
  <si>
    <t>NOVA SCOTIA DUCK TOLLING RETRIEVER</t>
  </si>
  <si>
    <t>RETRIEVER DU LABRADOR</t>
  </si>
  <si>
    <t>LABRADOR RETRIEVER</t>
  </si>
  <si>
    <t>ROTTWEILER</t>
  </si>
  <si>
    <t>SAINT BERNARD</t>
  </si>
  <si>
    <t>ST. BERNHARDSHUND</t>
  </si>
  <si>
    <t>SALUKI</t>
  </si>
  <si>
    <t>SAMOYEDE</t>
  </si>
  <si>
    <t>SAMOIEDSKAÏA SABAKA</t>
  </si>
  <si>
    <t>SCHAPENDOES NEERLANDAIS</t>
  </si>
  <si>
    <t>NEDERLANDSE SCHAPENDOES</t>
  </si>
  <si>
    <t>SCHIPPERKE</t>
  </si>
  <si>
    <t>SCHNAUZER</t>
  </si>
  <si>
    <t>SCHNAUZER GEANT</t>
  </si>
  <si>
    <t>RIESENSCHNAUZER</t>
  </si>
  <si>
    <t>SCHNAUZER NAIN</t>
  </si>
  <si>
    <t>ZWERGSCHNAUZER</t>
  </si>
  <si>
    <t>SEALYHAM TERRIER</t>
  </si>
  <si>
    <t>SETTER ANGLAIS</t>
  </si>
  <si>
    <t>ENGLISH SETTER</t>
  </si>
  <si>
    <t>SETTER GORDON</t>
  </si>
  <si>
    <t>GORDON SETTER</t>
  </si>
  <si>
    <t>SETTER IRLANDAIS ROUGE</t>
  </si>
  <si>
    <t>IRISH RED SETTER</t>
  </si>
  <si>
    <t>SETTER IRLANDAIS ROUGE &amp; BLANC</t>
  </si>
  <si>
    <t>IRISH RED AND WHITE SETTER</t>
  </si>
  <si>
    <t>SHAR PEI</t>
  </si>
  <si>
    <t>SHIBA</t>
  </si>
  <si>
    <t>SHIH TZU</t>
  </si>
  <si>
    <t>SHIKOKU</t>
  </si>
  <si>
    <t>SKYE TERRIER</t>
  </si>
  <si>
    <t>SLOUGHI</t>
  </si>
  <si>
    <t>SMOUS DES PAYS BAS</t>
  </si>
  <si>
    <t>HOLLANDSE SMOUSHOND</t>
  </si>
  <si>
    <t>SPINONE</t>
  </si>
  <si>
    <t>SPINONE ITALIANO</t>
  </si>
  <si>
    <t>SPITZ</t>
  </si>
  <si>
    <t>SPITZ DE NORRBOTTEN</t>
  </si>
  <si>
    <t>NORRBOTTENSPETS</t>
  </si>
  <si>
    <t>SPITZ DES VISIGOTHS</t>
  </si>
  <si>
    <t>VÄSTGÖTASPETS</t>
  </si>
  <si>
    <t>SPITZ FINLANDAIS</t>
  </si>
  <si>
    <t>SUOMENPYSTYKORVA - FINNISH SPITZ</t>
  </si>
  <si>
    <t>SPITZ JAPONAIS</t>
  </si>
  <si>
    <t>NIHON SUPITTSU</t>
  </si>
  <si>
    <t>STAFFORDSHIRE BULL TERRIER</t>
  </si>
  <si>
    <t>STAFFORDSHIRE TERRIER AMERICAIN</t>
  </si>
  <si>
    <t>AMERICAN STAFFORDSHIRE TERRIER</t>
  </si>
  <si>
    <t>SUSSEX SPANIEL</t>
  </si>
  <si>
    <t>TCHOUVATCH SLOVAQUE</t>
  </si>
  <si>
    <t>SLOVENSKY CUVAC</t>
  </si>
  <si>
    <t>TECKEL</t>
  </si>
  <si>
    <t>DACHSHUND - TECKEL</t>
  </si>
  <si>
    <t>TERRE NEUVE</t>
  </si>
  <si>
    <t>NEWFOUNDLAND</t>
  </si>
  <si>
    <t>TERRIER AUSTRALIEN</t>
  </si>
  <si>
    <t>AUSTRALIAN TERRIER</t>
  </si>
  <si>
    <t>TERRIER AUSTRALIEN A POIL SOYEUX</t>
  </si>
  <si>
    <t>AUSTRALIAN SILKY TERRIER</t>
  </si>
  <si>
    <t>TERRIER BRESILIEN</t>
  </si>
  <si>
    <t>TERRIER BRASILEIRO</t>
  </si>
  <si>
    <t>TERRIER D'AGREMENT ANGLAIS NOIR ET FEU</t>
  </si>
  <si>
    <t>ENGLISH TOY TERRIER BLACK AND TAN</t>
  </si>
  <si>
    <t>TERRIER DE BOSTON</t>
  </si>
  <si>
    <t>BOSTON TERRIER</t>
  </si>
  <si>
    <t>TERRIER DE CHASSE ALLEMAND</t>
  </si>
  <si>
    <t>DEUTSCHER JAGDTERRIER</t>
  </si>
  <si>
    <t>TERRIER DU REVEREND RUSSELL</t>
  </si>
  <si>
    <t>PARSON RUSSELL TERRIER</t>
  </si>
  <si>
    <t>TERRIER ECOSSAIS</t>
  </si>
  <si>
    <t>SCOTTISH TERRIER</t>
  </si>
  <si>
    <t>TERRIER IRLANDAIS</t>
  </si>
  <si>
    <t>IRISH TERRIER</t>
  </si>
  <si>
    <t>TERRIER IRLANDAIS A POIL DOUX</t>
  </si>
  <si>
    <t>IRISH SOFT COATED WHEATEN TERRIER</t>
  </si>
  <si>
    <t>TERRIER IRLANDAIS GLEN OF IMAAL</t>
  </si>
  <si>
    <t>IRISH GLEN OF IMAAL TERRIER</t>
  </si>
  <si>
    <t>TERRIER JACK RUSSELL</t>
  </si>
  <si>
    <t>JACK RUSSELL TERRIER</t>
  </si>
  <si>
    <t>TERRIER JAPONAIS</t>
  </si>
  <si>
    <t>NIHON TERIA</t>
  </si>
  <si>
    <t>TERRIER KERRY BLUE</t>
  </si>
  <si>
    <t>KERRY BLUE TERRIER</t>
  </si>
  <si>
    <t>TERRIER NOIR RUSSE</t>
  </si>
  <si>
    <t>TCHIORNY TERRIER</t>
  </si>
  <si>
    <t>TERRIER TCHEQUE</t>
  </si>
  <si>
    <t>CESKY TERRIER</t>
  </si>
  <si>
    <t>TERRIER TIBETAIN</t>
  </si>
  <si>
    <t>TIBETAN TERRIER</t>
  </si>
  <si>
    <t>TOSA</t>
  </si>
  <si>
    <t>VOLPINO ITALIEN</t>
  </si>
  <si>
    <t>VOLPINO ITALIANO</t>
  </si>
  <si>
    <t>WELSH CORGI CARDIGAN</t>
  </si>
  <si>
    <t>WELSH CORGI PEMBROKE</t>
  </si>
  <si>
    <t>WELSH SPRINGER SPANIEL</t>
  </si>
  <si>
    <t>WELSH TERRIER</t>
  </si>
  <si>
    <t>WEST HIGHLAND WHITE TERRIER</t>
  </si>
  <si>
    <t>WHIPPET</t>
  </si>
  <si>
    <t>YORKSHIRE TERRIER</t>
  </si>
  <si>
    <t>N° d’inscription ou code CEDIA</t>
  </si>
  <si>
    <t xml:space="preserve">Organisateur : </t>
  </si>
  <si>
    <t xml:space="preserve">Lieu : </t>
  </si>
  <si>
    <t xml:space="preserve"> ou code CEDIA : </t>
  </si>
  <si>
    <t xml:space="preserve">N° d’inscription    </t>
  </si>
  <si>
    <t xml:space="preserve">LO (type) : </t>
  </si>
  <si>
    <t>(Chèque à l’ordre de CC/CUNTRP) à joindre au présent rapport  </t>
  </si>
  <si>
    <t>Nom du chien + Affixe</t>
  </si>
  <si>
    <t>(*) Consulter le tableau dans l'onglet "Codes FCI"</t>
  </si>
  <si>
    <t xml:space="preserve">Code Race FCI : </t>
  </si>
  <si>
    <t>Code Race FCI</t>
  </si>
  <si>
    <t>Sexe
( M / F )</t>
  </si>
  <si>
    <t>Code Race
FCI (*)</t>
  </si>
  <si>
    <t>CODES RACE
FCI</t>
  </si>
  <si>
    <t xml:space="preserve"> NOMS DE RACE EN LANGUE D'ORIGINE</t>
  </si>
  <si>
    <r>
      <t xml:space="preserve"> NOMS DE RACE FCI    </t>
    </r>
    <r>
      <rPr>
        <b/>
        <sz val="10"/>
        <color rgb="FFFF0000"/>
        <rFont val="Arial"/>
        <family val="2"/>
      </rPr>
      <t>(liste à jour au 28 mai 2015)</t>
    </r>
  </si>
  <si>
    <t>Code Race
FCI</t>
  </si>
  <si>
    <t>Propriétaire
(NOM Prénom)</t>
  </si>
  <si>
    <r>
      <t>Né le</t>
    </r>
    <r>
      <rPr>
        <sz val="11"/>
        <color rgb="FF000000"/>
        <rFont val="Calibri"/>
        <family val="2"/>
      </rPr>
      <t xml:space="preserve">
(jj.mm.aaaa)</t>
    </r>
  </si>
  <si>
    <t>Imprimer le "Formulaire d'examen" individuel (vierge) du chien qui doit passer et le remettre au juge</t>
  </si>
  <si>
    <t xml:space="preserve">ATTENTION : vérifier que les noms du chien et du propriétaire correspondent bien ! </t>
  </si>
  <si>
    <t xml:space="preserve">Ne pas faire une confiance aveugle à l'informatique ! </t>
  </si>
  <si>
    <t xml:space="preserve">ATTENTION : </t>
  </si>
  <si>
    <t>Race du chien</t>
  </si>
  <si>
    <t xml:space="preserve"> =========&gt;  RACE du chien : </t>
  </si>
  <si>
    <t>Races</t>
  </si>
  <si>
    <t xml:space="preserve">Pour les codes de race FCI, un tableau de correspondance se trouve sur le dernier onglet. </t>
  </si>
  <si>
    <t xml:space="preserve">Engagements </t>
  </si>
  <si>
    <t xml:space="preserve">Dans la cadre d'une manifestation canine dont les engagements </t>
  </si>
  <si>
    <t>le chien et son propriétaire dans le fichier Excel du catalogue.</t>
  </si>
  <si>
    <t>Le numéro d'enregistrement du chien, sera le numéro du catalogue</t>
  </si>
  <si>
    <t>Exercices</t>
  </si>
  <si>
    <t>Contact with dogs / Contact avec les chiens</t>
  </si>
  <si>
    <t>Sensitive to noise / Sensibilité au bruit</t>
  </si>
  <si>
    <t>Relationship with handler / Relation avec conducteur</t>
  </si>
  <si>
    <t>Obstacle</t>
  </si>
  <si>
    <t>Absence of handler / Absence du conducteur</t>
  </si>
  <si>
    <t>Recall / Rappel</t>
  </si>
  <si>
    <t>Evaluation</t>
  </si>
  <si>
    <t>Approaching the flock / Approche du troupeau</t>
  </si>
  <si>
    <t>Contact with the flock / Contact avec le troupeau</t>
  </si>
  <si>
    <t>Interest and initiative / Intérêt et initiative</t>
  </si>
  <si>
    <t>PASSED</t>
  </si>
  <si>
    <t>DISQUALIFIED</t>
  </si>
  <si>
    <t>Comments</t>
  </si>
  <si>
    <t>TIMES</t>
  </si>
  <si>
    <t>NO PASSED</t>
  </si>
  <si>
    <t xml:space="preserve">NATURAL HERDING APTITUDE TEST </t>
  </si>
  <si>
    <t>Date du NHAT :</t>
  </si>
  <si>
    <t>ORGANISATEUR :</t>
  </si>
  <si>
    <t>auront été réalisés par CEDIA, l'organisateur du NHAT, pourra récuperer les données sur</t>
  </si>
  <si>
    <t>Un chien étranger, peut passer le NHAT, mais s'il n'est pas inscrit dans la base de la CC</t>
  </si>
  <si>
    <t xml:space="preserve">le résultat du NHAT sera  systématiquement rejeté.  Dans ce cas, bien vérifier si ce chien n'est pas </t>
  </si>
  <si>
    <t>en cours de confirmation  pour modifier  les coordonnées  et permettre l'enregistrement du NHAT</t>
  </si>
  <si>
    <t>Le fichier Excel et eventuellement le fichier Cedia, doivent être adressés à :</t>
  </si>
  <si>
    <t xml:space="preserve"> </t>
  </si>
  <si>
    <t>Contact with people/ Contact avec les gens</t>
  </si>
  <si>
    <t>EXCELLENT</t>
  </si>
  <si>
    <t>GOOD</t>
  </si>
  <si>
    <t>INSUFFICIENT</t>
  </si>
  <si>
    <t>NHATO</t>
  </si>
  <si>
    <t>LANCASHIRE HEELER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</si>
</sst>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d/mm/yy;@"/>
    <numFmt numFmtId="165" formatCode="&quot; &quot;#,##0.00&quot;   &quot;;&quot;-&quot;#,##0.00&quot;   &quot;;&quot; -&quot;00&quot;   &quot;;&quot; &quot;@&quot; &quot;"/>
    <numFmt numFmtId="166" formatCode="&quot; &quot;#,##0.00&quot; &quot;[$€-40C]&quot; &quot;;&quot;-&quot;#,##0.00&quot; &quot;[$€-40C]&quot; &quot;;&quot; -&quot;00&quot; &quot;[$€-40C]&quot; &quot;;&quot; &quot;@&quot; &quot;"/>
    <numFmt numFmtId="167" formatCode="d\ mmmm\ yyyy"/>
    <numFmt numFmtId="168" formatCode="[$-40C]d\ mmmm\ yyyy;@"/>
    <numFmt numFmtId="169" formatCode="0#,##0"/>
    <numFmt numFmtId="170" formatCode="0.00&quot; € / chien&quot;"/>
    <numFmt numFmtId="171" formatCode="0.00&quot; € &quot;"/>
    <numFmt numFmtId="172" formatCode="00#"/>
    <numFmt numFmtId="173" formatCode="dd\ \/\ mm\ \/\ yyyy"/>
    <numFmt numFmtId="174" formatCode="0##########"/>
  </numFmts>
  <fonts count="66" x14ac:knownFonts="1">
    <font>
      <sz val="11"/>
      <color rgb="FF00000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8"/>
      <color rgb="FF339933"/>
      <name val="Verdana"/>
      <family val="2"/>
    </font>
    <font>
      <b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4F81BD"/>
      <name val="Arial"/>
      <family val="2"/>
    </font>
    <font>
      <b/>
      <sz val="9"/>
      <color rgb="FF000000"/>
      <name val="Arial"/>
      <family val="2"/>
    </font>
    <font>
      <sz val="9"/>
      <color rgb="FF0000FF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4"/>
      <color rgb="FF000000"/>
      <name val="Times New Roman"/>
      <family val="1"/>
    </font>
    <font>
      <b/>
      <sz val="13"/>
      <color rgb="FF000000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1"/>
      <color rgb="FF0000FF"/>
      <name val="Arial"/>
      <family val="2"/>
    </font>
    <font>
      <b/>
      <i/>
      <sz val="11"/>
      <color theme="9" tint="-0.49998474074526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rgb="FF003399"/>
      <name val="Verdana"/>
      <family val="2"/>
    </font>
    <font>
      <u/>
      <sz val="10"/>
      <color theme="10"/>
      <name val="Arial"/>
      <family val="2"/>
    </font>
    <font>
      <b/>
      <sz val="10"/>
      <color rgb="FF0000FF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20"/>
      <color rgb="FF0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26"/>
      <color rgb="FF000000"/>
      <name val="Calibri"/>
      <family val="2"/>
    </font>
    <font>
      <sz val="11"/>
      <color rgb="FF0000FF"/>
      <name val="Calibri"/>
      <family val="2"/>
    </font>
    <font>
      <b/>
      <sz val="12"/>
      <color rgb="FF000000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FFFF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0" applyNumberFormat="0" applyBorder="0" applyProtection="0"/>
    <xf numFmtId="0" fontId="26" fillId="0" borderId="0"/>
    <xf numFmtId="0" fontId="39" fillId="0" borderId="0">
      <alignment vertical="top"/>
    </xf>
    <xf numFmtId="0" fontId="58" fillId="0" borderId="0"/>
  </cellStyleXfs>
  <cellXfs count="424">
    <xf numFmtId="0" fontId="0" fillId="0" borderId="0" xfId="0"/>
    <xf numFmtId="0" fontId="27" fillId="0" borderId="1" xfId="5" applyFont="1" applyFill="1" applyBorder="1" applyAlignment="1" applyProtection="1">
      <alignment horizontal="left" vertical="center"/>
      <protection hidden="1"/>
    </xf>
    <xf numFmtId="0" fontId="27" fillId="0" borderId="5" xfId="5" applyFont="1" applyFill="1" applyBorder="1" applyAlignment="1" applyProtection="1">
      <alignment horizontal="left" vertical="center"/>
      <protection hidden="1"/>
    </xf>
    <xf numFmtId="0" fontId="31" fillId="0" borderId="0" xfId="5" applyFont="1" applyFill="1" applyBorder="1" applyAlignment="1" applyProtection="1">
      <alignment horizontal="left" vertical="center"/>
      <protection locked="0"/>
    </xf>
    <xf numFmtId="0" fontId="31" fillId="0" borderId="0" xfId="5" applyFont="1" applyBorder="1" applyAlignment="1" applyProtection="1">
      <alignment horizontal="left" vertical="center"/>
      <protection locked="0"/>
    </xf>
    <xf numFmtId="0" fontId="32" fillId="0" borderId="0" xfId="5" applyFont="1" applyBorder="1" applyAlignment="1" applyProtection="1">
      <alignment horizontal="left" vertical="center"/>
      <protection locked="0"/>
    </xf>
    <xf numFmtId="0" fontId="32" fillId="0" borderId="6" xfId="5" applyFont="1" applyBorder="1" applyAlignment="1" applyProtection="1">
      <alignment horizontal="left" vertical="center"/>
      <protection locked="0"/>
    </xf>
    <xf numFmtId="0" fontId="32" fillId="0" borderId="0" xfId="5" applyFont="1" applyFill="1" applyBorder="1" applyAlignment="1" applyProtection="1">
      <alignment horizontal="left" vertical="center"/>
      <protection locked="0"/>
    </xf>
    <xf numFmtId="0" fontId="32" fillId="0" borderId="0" xfId="5" applyFont="1" applyAlignment="1" applyProtection="1">
      <alignment vertical="center"/>
      <protection locked="0"/>
    </xf>
    <xf numFmtId="0" fontId="32" fillId="0" borderId="5" xfId="5" applyFont="1" applyFill="1" applyBorder="1" applyAlignment="1" applyProtection="1">
      <alignment horizontal="left" vertical="center"/>
      <protection hidden="1"/>
    </xf>
    <xf numFmtId="0" fontId="32" fillId="0" borderId="8" xfId="5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27" fillId="0" borderId="1" xfId="0" applyFont="1" applyFill="1" applyBorder="1" applyAlignment="1" applyProtection="1">
      <alignment horizontal="lef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7" fillId="0" borderId="5" xfId="0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6" xfId="0" applyFont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43" fillId="0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40" fillId="0" borderId="2" xfId="0" applyFont="1" applyBorder="1" applyAlignment="1" applyProtection="1">
      <alignment horizontal="right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40" fillId="0" borderId="9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2" fillId="0" borderId="0" xfId="1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27" fillId="0" borderId="8" xfId="0" applyFont="1" applyFill="1" applyBorder="1" applyAlignment="1" applyProtection="1">
      <alignment horizontal="left" vertical="center"/>
      <protection hidden="1"/>
    </xf>
    <xf numFmtId="0" fontId="27" fillId="0" borderId="9" xfId="0" applyFont="1" applyFill="1" applyBorder="1" applyAlignment="1" applyProtection="1">
      <alignment horizontal="left" vertical="center"/>
      <protection locked="0"/>
    </xf>
    <xf numFmtId="0" fontId="46" fillId="0" borderId="2" xfId="0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1" fillId="0" borderId="5" xfId="0" applyFont="1" applyFill="1" applyBorder="1" applyAlignment="1" applyProtection="1">
      <alignment horizontal="left" vertical="center"/>
      <protection hidden="1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53" fillId="0" borderId="9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68" fontId="9" fillId="7" borderId="0" xfId="4" applyNumberFormat="1" applyFont="1" applyFill="1" applyAlignment="1" applyProtection="1">
      <alignment horizontal="left" vertical="center"/>
      <protection locked="0"/>
    </xf>
    <xf numFmtId="0" fontId="9" fillId="7" borderId="0" xfId="4" applyFont="1" applyFill="1" applyAlignment="1" applyProtection="1">
      <alignment vertical="center"/>
      <protection locked="0"/>
    </xf>
    <xf numFmtId="0" fontId="5" fillId="7" borderId="0" xfId="1" applyFill="1" applyAlignment="1" applyProtection="1">
      <alignment horizontal="left" vertical="center"/>
      <protection locked="0"/>
    </xf>
    <xf numFmtId="0" fontId="9" fillId="7" borderId="0" xfId="4" applyFont="1" applyFill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2" fillId="0" borderId="0" xfId="0" applyFont="1" applyBorder="1" applyAlignment="1" applyProtection="1">
      <alignment horizontal="right" vertical="center"/>
      <protection hidden="1"/>
    </xf>
    <xf numFmtId="168" fontId="19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6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8" xfId="0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6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4" fontId="13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2" fillId="6" borderId="7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5" fillId="4" borderId="27" xfId="0" applyFont="1" applyFill="1" applyBorder="1" applyAlignment="1" applyProtection="1">
      <alignment horizontal="center" vertical="center"/>
      <protection hidden="1"/>
    </xf>
    <xf numFmtId="0" fontId="45" fillId="4" borderId="20" xfId="0" applyFont="1" applyFill="1" applyBorder="1" applyAlignment="1" applyProtection="1">
      <alignment horizontal="center" vertical="center"/>
      <protection hidden="1"/>
    </xf>
    <xf numFmtId="1" fontId="45" fillId="4" borderId="20" xfId="0" applyNumberFormat="1" applyFont="1" applyFill="1" applyBorder="1" applyAlignment="1" applyProtection="1">
      <alignment horizontal="center" vertical="center"/>
      <protection hidden="1"/>
    </xf>
    <xf numFmtId="0" fontId="45" fillId="4" borderId="20" xfId="0" applyFont="1" applyFill="1" applyBorder="1" applyAlignment="1" applyProtection="1">
      <alignment horizontal="center" vertical="center" wrapText="1"/>
      <protection hidden="1"/>
    </xf>
    <xf numFmtId="0" fontId="45" fillId="4" borderId="21" xfId="0" applyFont="1" applyFill="1" applyBorder="1" applyAlignment="1" applyProtection="1">
      <alignment horizontal="center" vertical="center"/>
      <protection hidden="1"/>
    </xf>
    <xf numFmtId="0" fontId="26" fillId="0" borderId="0" xfId="5" applyAlignment="1" applyProtection="1">
      <alignment vertical="center"/>
      <protection hidden="1"/>
    </xf>
    <xf numFmtId="0" fontId="27" fillId="0" borderId="0" xfId="5" applyFont="1" applyAlignment="1" applyProtection="1">
      <alignment vertical="center"/>
      <protection hidden="1"/>
    </xf>
    <xf numFmtId="0" fontId="27" fillId="0" borderId="0" xfId="5" applyFont="1" applyAlignment="1" applyProtection="1">
      <alignment horizontal="center" vertical="center"/>
      <protection hidden="1"/>
    </xf>
    <xf numFmtId="0" fontId="27" fillId="0" borderId="2" xfId="5" applyFont="1" applyFill="1" applyBorder="1" applyAlignment="1" applyProtection="1">
      <alignment horizontal="left" vertical="center"/>
      <protection hidden="1"/>
    </xf>
    <xf numFmtId="0" fontId="27" fillId="0" borderId="2" xfId="5" applyFont="1" applyBorder="1" applyAlignment="1" applyProtection="1">
      <alignment horizontal="left" vertical="center"/>
      <protection hidden="1"/>
    </xf>
    <xf numFmtId="0" fontId="27" fillId="0" borderId="3" xfId="5" applyFont="1" applyBorder="1" applyAlignment="1" applyProtection="1">
      <alignment horizontal="left" vertical="center"/>
      <protection hidden="1"/>
    </xf>
    <xf numFmtId="0" fontId="29" fillId="0" borderId="0" xfId="5" applyFont="1" applyFill="1" applyBorder="1" applyAlignment="1" applyProtection="1">
      <alignment horizontal="left" vertical="center"/>
      <protection hidden="1"/>
    </xf>
    <xf numFmtId="0" fontId="27" fillId="0" borderId="0" xfId="5" applyFont="1" applyBorder="1" applyAlignment="1" applyProtection="1">
      <alignment horizontal="left" vertical="center"/>
      <protection hidden="1"/>
    </xf>
    <xf numFmtId="0" fontId="27" fillId="0" borderId="6" xfId="5" applyFont="1" applyBorder="1" applyAlignment="1" applyProtection="1">
      <alignment horizontal="left" vertical="center"/>
      <protection hidden="1"/>
    </xf>
    <xf numFmtId="0" fontId="27" fillId="0" borderId="7" xfId="5" applyFont="1" applyBorder="1" applyAlignment="1" applyProtection="1">
      <alignment horizontal="center" vertical="center"/>
      <protection hidden="1"/>
    </xf>
    <xf numFmtId="0" fontId="35" fillId="0" borderId="0" xfId="5" applyFont="1" applyAlignment="1" applyProtection="1">
      <alignment vertical="center"/>
      <protection hidden="1"/>
    </xf>
    <xf numFmtId="0" fontId="30" fillId="0" borderId="0" xfId="5" applyFont="1" applyAlignment="1" applyProtection="1">
      <alignment vertical="center"/>
      <protection hidden="1"/>
    </xf>
    <xf numFmtId="0" fontId="32" fillId="0" borderId="0" xfId="5" applyFont="1" applyAlignment="1" applyProtection="1">
      <alignment vertical="center"/>
      <protection hidden="1"/>
    </xf>
    <xf numFmtId="0" fontId="32" fillId="0" borderId="0" xfId="5" applyFont="1" applyProtection="1">
      <protection hidden="1"/>
    </xf>
    <xf numFmtId="0" fontId="38" fillId="0" borderId="0" xfId="5" applyFont="1" applyFill="1" applyBorder="1" applyAlignment="1" applyProtection="1">
      <alignment horizontal="left" vertical="center"/>
      <protection hidden="1"/>
    </xf>
    <xf numFmtId="0" fontId="27" fillId="0" borderId="0" xfId="5" applyFont="1" applyFill="1" applyBorder="1" applyAlignment="1" applyProtection="1">
      <alignment horizontal="left" vertical="center"/>
      <protection hidden="1"/>
    </xf>
    <xf numFmtId="0" fontId="32" fillId="0" borderId="9" xfId="5" applyFont="1" applyFill="1" applyBorder="1" applyAlignment="1" applyProtection="1">
      <alignment horizontal="left" vertical="center"/>
      <protection hidden="1"/>
    </xf>
    <xf numFmtId="0" fontId="27" fillId="0" borderId="9" xfId="5" applyFont="1" applyFill="1" applyBorder="1" applyAlignment="1" applyProtection="1">
      <alignment horizontal="left" vertical="center"/>
      <protection hidden="1"/>
    </xf>
    <xf numFmtId="0" fontId="27" fillId="0" borderId="9" xfId="5" applyFont="1" applyBorder="1" applyAlignment="1" applyProtection="1">
      <alignment horizontal="left" vertical="center"/>
      <protection hidden="1"/>
    </xf>
    <xf numFmtId="0" fontId="27" fillId="0" borderId="10" xfId="5" applyFont="1" applyBorder="1" applyAlignment="1" applyProtection="1">
      <alignment horizontal="left" vertical="center"/>
      <protection hidden="1"/>
    </xf>
    <xf numFmtId="0" fontId="30" fillId="0" borderId="5" xfId="5" applyFont="1" applyFill="1" applyBorder="1" applyAlignment="1" applyProtection="1">
      <alignment horizontal="left" vertical="center"/>
      <protection locked="0"/>
    </xf>
    <xf numFmtId="0" fontId="27" fillId="0" borderId="5" xfId="5" applyFont="1" applyBorder="1" applyAlignment="1" applyProtection="1">
      <alignment horizontal="left" vertical="center"/>
      <protection locked="0"/>
    </xf>
    <xf numFmtId="0" fontId="27" fillId="0" borderId="5" xfId="5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7" fillId="0" borderId="0" xfId="4" applyFont="1" applyFill="1" applyAlignment="1" applyProtection="1">
      <alignment vertical="center"/>
      <protection hidden="1"/>
    </xf>
    <xf numFmtId="0" fontId="6" fillId="0" borderId="0" xfId="4" applyFont="1" applyFill="1" applyAlignment="1" applyProtection="1">
      <alignment vertical="center"/>
      <protection hidden="1"/>
    </xf>
    <xf numFmtId="0" fontId="8" fillId="0" borderId="0" xfId="4" applyFont="1" applyFill="1" applyAlignment="1" applyProtection="1">
      <alignment horizontal="right" vertical="center"/>
      <protection hidden="1"/>
    </xf>
    <xf numFmtId="0" fontId="6" fillId="7" borderId="0" xfId="4" applyFont="1" applyFill="1" applyAlignment="1" applyProtection="1">
      <alignment vertical="center"/>
      <protection hidden="1"/>
    </xf>
    <xf numFmtId="0" fontId="10" fillId="7" borderId="0" xfId="4" applyFont="1" applyFill="1" applyAlignment="1" applyProtection="1">
      <alignment vertical="center"/>
      <protection hidden="1"/>
    </xf>
    <xf numFmtId="0" fontId="10" fillId="0" borderId="0" xfId="4" applyFont="1" applyFill="1" applyAlignment="1" applyProtection="1">
      <alignment vertical="center"/>
      <protection hidden="1"/>
    </xf>
    <xf numFmtId="0" fontId="8" fillId="0" borderId="0" xfId="4" applyFont="1" applyFill="1" applyAlignment="1" applyProtection="1">
      <alignment horizontal="center" vertical="center"/>
      <protection hidden="1"/>
    </xf>
    <xf numFmtId="0" fontId="11" fillId="0" borderId="0" xfId="4" applyFont="1" applyFill="1" applyAlignment="1" applyProtection="1">
      <alignment horizontal="right" vertical="center"/>
      <protection hidden="1"/>
    </xf>
    <xf numFmtId="0" fontId="12" fillId="7" borderId="0" xfId="4" applyFont="1" applyFill="1" applyAlignment="1" applyProtection="1">
      <alignment vertical="center"/>
      <protection hidden="1"/>
    </xf>
    <xf numFmtId="0" fontId="12" fillId="0" borderId="0" xfId="4" applyFont="1" applyFill="1" applyAlignment="1" applyProtection="1">
      <alignment vertical="center"/>
      <protection hidden="1"/>
    </xf>
    <xf numFmtId="0" fontId="6" fillId="0" borderId="0" xfId="4" applyFont="1" applyFill="1" applyAlignment="1" applyProtection="1">
      <alignment horizontal="right" vertical="center"/>
      <protection hidden="1"/>
    </xf>
    <xf numFmtId="0" fontId="6" fillId="7" borderId="0" xfId="4" applyFont="1" applyFill="1" applyAlignment="1" applyProtection="1">
      <alignment horizontal="left" vertical="center"/>
      <protection hidden="1"/>
    </xf>
    <xf numFmtId="0" fontId="9" fillId="7" borderId="0" xfId="4" applyFont="1" applyFill="1" applyAlignment="1" applyProtection="1">
      <alignment horizontal="left" vertical="center"/>
      <protection hidden="1"/>
    </xf>
    <xf numFmtId="0" fontId="6" fillId="0" borderId="0" xfId="4" applyFont="1" applyFill="1" applyAlignment="1" applyProtection="1">
      <alignment horizontal="left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vertical="center"/>
      <protection hidden="1"/>
    </xf>
    <xf numFmtId="0" fontId="14" fillId="3" borderId="10" xfId="4" applyFont="1" applyFill="1" applyBorder="1" applyAlignment="1" applyProtection="1">
      <alignment horizontal="left" vertical="center"/>
      <protection locked="0"/>
    </xf>
    <xf numFmtId="0" fontId="14" fillId="3" borderId="14" xfId="4" applyFont="1" applyFill="1" applyBorder="1" applyAlignment="1" applyProtection="1">
      <alignment horizontal="left" vertical="center"/>
      <protection locked="0"/>
    </xf>
    <xf numFmtId="169" fontId="14" fillId="3" borderId="14" xfId="4" applyNumberFormat="1" applyFont="1" applyFill="1" applyBorder="1" applyAlignment="1" applyProtection="1">
      <alignment horizontal="center" vertical="center"/>
      <protection locked="0"/>
    </xf>
    <xf numFmtId="0" fontId="14" fillId="3" borderId="14" xfId="4" applyFont="1" applyFill="1" applyBorder="1" applyAlignment="1" applyProtection="1">
      <alignment horizontal="center" vertical="center"/>
      <protection locked="0"/>
    </xf>
    <xf numFmtId="0" fontId="14" fillId="3" borderId="24" xfId="4" applyFont="1" applyFill="1" applyBorder="1" applyAlignment="1" applyProtection="1">
      <alignment horizontal="left" vertical="center"/>
      <protection locked="0"/>
    </xf>
    <xf numFmtId="169" fontId="14" fillId="3" borderId="24" xfId="4" applyNumberFormat="1" applyFont="1" applyFill="1" applyBorder="1" applyAlignment="1" applyProtection="1">
      <alignment horizontal="center" vertical="center"/>
      <protection locked="0"/>
    </xf>
    <xf numFmtId="0" fontId="14" fillId="3" borderId="24" xfId="4" applyFont="1" applyFill="1" applyBorder="1" applyAlignment="1" applyProtection="1">
      <alignment horizontal="center" vertical="center"/>
      <protection locked="0"/>
    </xf>
    <xf numFmtId="0" fontId="54" fillId="0" borderId="19" xfId="0" applyFont="1" applyFill="1" applyBorder="1" applyAlignment="1" applyProtection="1">
      <alignment horizontal="center" vertical="center"/>
      <protection hidden="1"/>
    </xf>
    <xf numFmtId="164" fontId="54" fillId="4" borderId="20" xfId="4" applyNumberFormat="1" applyFont="1" applyFill="1" applyBorder="1" applyAlignment="1" applyProtection="1">
      <alignment horizontal="center" vertical="center" wrapText="1"/>
      <protection hidden="1"/>
    </xf>
    <xf numFmtId="0" fontId="54" fillId="4" borderId="20" xfId="4" applyFont="1" applyFill="1" applyBorder="1" applyAlignment="1" applyProtection="1">
      <alignment horizontal="center" vertical="center" wrapText="1"/>
      <protection hidden="1"/>
    </xf>
    <xf numFmtId="0" fontId="51" fillId="0" borderId="6" xfId="0" applyFont="1" applyBorder="1" applyAlignment="1" applyProtection="1">
      <alignment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15" fillId="0" borderId="0" xfId="4" applyFont="1" applyFill="1" applyAlignment="1" applyProtection="1">
      <alignment horizontal="center" vertical="center" wrapText="1"/>
      <protection hidden="1"/>
    </xf>
    <xf numFmtId="0" fontId="15" fillId="0" borderId="5" xfId="4" applyFont="1" applyFill="1" applyBorder="1" applyAlignment="1" applyProtection="1">
      <alignment vertical="center" wrapText="1"/>
      <protection hidden="1"/>
    </xf>
    <xf numFmtId="0" fontId="16" fillId="0" borderId="6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1" fillId="0" borderId="0" xfId="4" applyFont="1" applyFill="1" applyAlignment="1" applyProtection="1">
      <alignment horizontal="center" vertical="center" wrapText="1"/>
      <protection hidden="1"/>
    </xf>
    <xf numFmtId="0" fontId="11" fillId="0" borderId="5" xfId="4" applyFont="1" applyFill="1" applyBorder="1" applyAlignment="1" applyProtection="1">
      <alignment horizontal="center" vertical="center" wrapText="1"/>
      <protection hidden="1"/>
    </xf>
    <xf numFmtId="0" fontId="6" fillId="0" borderId="5" xfId="4" applyFont="1" applyFill="1" applyBorder="1" applyAlignment="1" applyProtection="1">
      <alignment vertical="center"/>
      <protection hidden="1"/>
    </xf>
    <xf numFmtId="0" fontId="11" fillId="0" borderId="7" xfId="4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0" fillId="0" borderId="24" xfId="0" applyBorder="1" applyAlignment="1" applyProtection="1">
      <alignment horizontal="left" vertical="center"/>
      <protection hidden="1"/>
    </xf>
    <xf numFmtId="14" fontId="0" fillId="0" borderId="24" xfId="0" applyNumberFormat="1" applyBorder="1" applyAlignment="1" applyProtection="1">
      <alignment horizontal="center" vertical="center"/>
      <protection hidden="1"/>
    </xf>
    <xf numFmtId="3" fontId="0" fillId="0" borderId="24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1" fillId="0" borderId="24" xfId="4" applyFont="1" applyFill="1" applyBorder="1" applyAlignment="1" applyProtection="1">
      <alignment horizontal="left" vertical="center"/>
      <protection hidden="1"/>
    </xf>
    <xf numFmtId="0" fontId="6" fillId="0" borderId="8" xfId="4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5" fillId="0" borderId="0" xfId="4" applyFont="1" applyFill="1" applyBorder="1" applyAlignment="1" applyProtection="1">
      <alignment horizontal="center" vertical="center" wrapText="1"/>
      <protection locked="0"/>
    </xf>
    <xf numFmtId="0" fontId="14" fillId="0" borderId="0" xfId="4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1" fillId="0" borderId="0" xfId="4" applyFont="1" applyFill="1" applyBorder="1" applyAlignment="1" applyProtection="1">
      <alignment horizontal="center" vertical="center" wrapText="1"/>
      <protection locked="0"/>
    </xf>
    <xf numFmtId="0" fontId="6" fillId="0" borderId="0" xfId="4" applyFont="1" applyFill="1" applyBorder="1" applyAlignment="1" applyProtection="1">
      <alignment vertical="center"/>
      <protection locked="0"/>
    </xf>
    <xf numFmtId="0" fontId="14" fillId="0" borderId="0" xfId="4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left" vertical="center"/>
      <protection locked="0"/>
    </xf>
    <xf numFmtId="0" fontId="14" fillId="0" borderId="9" xfId="4" applyFont="1" applyFill="1" applyBorder="1" applyAlignment="1" applyProtection="1">
      <alignment horizontal="center" vertical="center"/>
      <protection locked="0"/>
    </xf>
    <xf numFmtId="0" fontId="6" fillId="0" borderId="9" xfId="4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7" fillId="0" borderId="9" xfId="0" applyFont="1" applyBorder="1" applyAlignment="1">
      <alignment horizontal="right" vertical="center"/>
    </xf>
    <xf numFmtId="170" fontId="0" fillId="8" borderId="9" xfId="0" applyNumberFormat="1" applyFill="1" applyBorder="1" applyAlignment="1" applyProtection="1">
      <alignment horizontal="left" vertical="center"/>
      <protection hidden="1"/>
    </xf>
    <xf numFmtId="171" fontId="0" fillId="0" borderId="0" xfId="0" applyNumberFormat="1" applyAlignment="1" applyProtection="1">
      <alignment horizontal="left" vertical="center"/>
      <protection hidden="1"/>
    </xf>
    <xf numFmtId="0" fontId="21" fillId="0" borderId="0" xfId="0" applyFont="1" applyAlignment="1">
      <alignment vertical="center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58" fillId="0" borderId="0" xfId="7" applyAlignment="1">
      <alignment vertical="center"/>
    </xf>
    <xf numFmtId="173" fontId="14" fillId="3" borderId="14" xfId="4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59" fillId="3" borderId="10" xfId="4" applyFont="1" applyFill="1" applyBorder="1" applyAlignment="1" applyProtection="1">
      <alignment horizontal="center" vertical="center"/>
      <protection locked="0"/>
    </xf>
    <xf numFmtId="0" fontId="59" fillId="3" borderId="26" xfId="4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 applyProtection="1">
      <alignment horizontal="left" vertical="center"/>
      <protection hidden="1"/>
    </xf>
    <xf numFmtId="0" fontId="62" fillId="0" borderId="7" xfId="7" applyFont="1" applyBorder="1" applyAlignment="1">
      <alignment vertical="center"/>
    </xf>
    <xf numFmtId="0" fontId="38" fillId="0" borderId="7" xfId="7" applyFont="1" applyBorder="1" applyAlignment="1">
      <alignment vertical="center"/>
    </xf>
    <xf numFmtId="172" fontId="38" fillId="3" borderId="7" xfId="7" applyNumberFormat="1" applyFont="1" applyFill="1" applyBorder="1" applyAlignment="1">
      <alignment horizontal="center" vertical="center"/>
    </xf>
    <xf numFmtId="0" fontId="38" fillId="0" borderId="14" xfId="7" applyFont="1" applyBorder="1" applyAlignment="1">
      <alignment vertical="center"/>
    </xf>
    <xf numFmtId="172" fontId="38" fillId="3" borderId="14" xfId="7" applyNumberFormat="1" applyFont="1" applyFill="1" applyBorder="1" applyAlignment="1">
      <alignment horizontal="center" vertical="center"/>
    </xf>
    <xf numFmtId="0" fontId="62" fillId="0" borderId="14" xfId="7" applyFont="1" applyBorder="1" applyAlignment="1">
      <alignment vertical="center"/>
    </xf>
    <xf numFmtId="0" fontId="8" fillId="3" borderId="20" xfId="7" applyFont="1" applyFill="1" applyBorder="1" applyAlignment="1">
      <alignment vertical="center"/>
    </xf>
    <xf numFmtId="0" fontId="8" fillId="3" borderId="20" xfId="7" applyFont="1" applyFill="1" applyBorder="1" applyAlignment="1">
      <alignment horizontal="center" vertical="center" wrapText="1"/>
    </xf>
    <xf numFmtId="0" fontId="61" fillId="3" borderId="20" xfId="7" applyFont="1" applyFill="1" applyBorder="1" applyAlignment="1">
      <alignment vertical="center"/>
    </xf>
    <xf numFmtId="167" fontId="9" fillId="0" borderId="10" xfId="0" applyNumberFormat="1" applyFont="1" applyBorder="1" applyAlignment="1" applyProtection="1">
      <alignment horizontal="left" vertical="center"/>
      <protection hidden="1"/>
    </xf>
    <xf numFmtId="172" fontId="0" fillId="0" borderId="7" xfId="0" applyNumberFormat="1" applyBorder="1" applyAlignment="1" applyProtection="1">
      <alignment horizontal="center" vertical="center"/>
      <protection hidden="1"/>
    </xf>
    <xf numFmtId="172" fontId="0" fillId="0" borderId="24" xfId="0" applyNumberForma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71" fontId="13" fillId="0" borderId="0" xfId="0" applyNumberFormat="1" applyFont="1" applyAlignment="1" applyProtection="1">
      <alignment horizontal="left" vertical="center"/>
      <protection hidden="1"/>
    </xf>
    <xf numFmtId="0" fontId="53" fillId="0" borderId="0" xfId="0" applyFon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3" fillId="0" borderId="0" xfId="5" applyFont="1" applyBorder="1" applyAlignment="1" applyProtection="1">
      <alignment horizontal="left" vertical="center"/>
      <protection locked="0"/>
    </xf>
    <xf numFmtId="0" fontId="64" fillId="0" borderId="0" xfId="5" applyFont="1" applyAlignment="1" applyProtection="1">
      <alignment vertical="center"/>
      <protection hidden="1"/>
    </xf>
    <xf numFmtId="174" fontId="9" fillId="7" borderId="0" xfId="4" applyNumberFormat="1" applyFont="1" applyFill="1" applyAlignment="1" applyProtection="1">
      <alignment horizontal="left" vertical="center"/>
      <protection locked="0"/>
    </xf>
    <xf numFmtId="174" fontId="9" fillId="0" borderId="9" xfId="0" applyNumberFormat="1" applyFont="1" applyBorder="1" applyAlignment="1" applyProtection="1">
      <alignment horizontal="left" vertical="center"/>
      <protection hidden="1"/>
    </xf>
    <xf numFmtId="3" fontId="14" fillId="3" borderId="22" xfId="4" applyNumberFormat="1" applyFont="1" applyFill="1" applyBorder="1" applyAlignment="1" applyProtection="1">
      <alignment horizontal="center" vertical="center"/>
      <protection locked="0"/>
    </xf>
    <xf numFmtId="3" fontId="14" fillId="3" borderId="25" xfId="4" applyNumberFormat="1" applyFont="1" applyFill="1" applyBorder="1" applyAlignment="1" applyProtection="1">
      <alignment horizontal="center" vertical="center"/>
      <protection locked="0"/>
    </xf>
    <xf numFmtId="0" fontId="27" fillId="0" borderId="0" xfId="5" applyFont="1" applyFill="1" applyBorder="1" applyAlignment="1" applyProtection="1">
      <alignment horizontal="left" vertical="center"/>
      <protection locked="0"/>
    </xf>
    <xf numFmtId="0" fontId="27" fillId="0" borderId="0" xfId="5" applyFont="1" applyBorder="1" applyAlignment="1" applyProtection="1">
      <alignment vertical="center"/>
      <protection hidden="1"/>
    </xf>
    <xf numFmtId="0" fontId="27" fillId="0" borderId="5" xfId="5" applyFont="1" applyBorder="1" applyAlignment="1" applyProtection="1">
      <alignment vertical="center"/>
      <protection hidden="1"/>
    </xf>
    <xf numFmtId="0" fontId="32" fillId="0" borderId="6" xfId="5" applyFont="1" applyFill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top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65" fillId="0" borderId="32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right" vertical="center"/>
      <protection hidden="1"/>
    </xf>
    <xf numFmtId="0" fontId="21" fillId="0" borderId="6" xfId="0" applyFont="1" applyBorder="1" applyAlignment="1" applyProtection="1">
      <alignment horizontal="right"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13" fillId="10" borderId="37" xfId="0" applyFont="1" applyFill="1" applyBorder="1" applyAlignment="1" applyProtection="1">
      <alignment vertical="center"/>
      <protection hidden="1"/>
    </xf>
    <xf numFmtId="0" fontId="13" fillId="9" borderId="37" xfId="0" applyFont="1" applyFill="1" applyBorder="1" applyAlignment="1" applyProtection="1">
      <alignment vertical="center"/>
      <protection hidden="1"/>
    </xf>
    <xf numFmtId="0" fontId="0" fillId="10" borderId="4" xfId="0" applyFill="1" applyBorder="1" applyAlignment="1" applyProtection="1">
      <alignment vertical="center"/>
      <protection hidden="1"/>
    </xf>
    <xf numFmtId="0" fontId="0" fillId="9" borderId="37" xfId="0" applyFill="1" applyBorder="1" applyAlignment="1" applyProtection="1">
      <alignment vertical="center"/>
      <protection hidden="1"/>
    </xf>
    <xf numFmtId="0" fontId="0" fillId="9" borderId="38" xfId="0" applyFill="1" applyBorder="1" applyAlignment="1" applyProtection="1">
      <alignment vertical="center"/>
      <protection hidden="1"/>
    </xf>
    <xf numFmtId="0" fontId="47" fillId="5" borderId="37" xfId="0" applyFont="1" applyFill="1" applyBorder="1" applyAlignment="1" applyProtection="1">
      <alignment horizontal="center" vertical="center"/>
      <protection hidden="1"/>
    </xf>
    <xf numFmtId="0" fontId="47" fillId="3" borderId="37" xfId="0" applyFont="1" applyFill="1" applyBorder="1" applyAlignment="1" applyProtection="1">
      <alignment horizontal="right" vertical="center"/>
      <protection hidden="1"/>
    </xf>
    <xf numFmtId="0" fontId="47" fillId="5" borderId="4" xfId="0" applyFont="1" applyFill="1" applyBorder="1" applyAlignment="1" applyProtection="1">
      <alignment horizontal="center" vertical="center"/>
      <protection hidden="1"/>
    </xf>
    <xf numFmtId="0" fontId="47" fillId="3" borderId="4" xfId="0" applyFont="1" applyFill="1" applyBorder="1" applyAlignment="1" applyProtection="1">
      <alignment horizontal="right" vertical="center"/>
      <protection hidden="1"/>
    </xf>
    <xf numFmtId="0" fontId="52" fillId="0" borderId="40" xfId="0" applyFont="1" applyFill="1" applyBorder="1" applyAlignment="1" applyProtection="1">
      <alignment horizontal="center" vertical="center"/>
      <protection locked="0"/>
    </xf>
    <xf numFmtId="0" fontId="13" fillId="10" borderId="4" xfId="0" applyFont="1" applyFill="1" applyBorder="1" applyAlignment="1" applyProtection="1">
      <alignment vertical="center"/>
      <protection hidden="1"/>
    </xf>
    <xf numFmtId="0" fontId="13" fillId="9" borderId="4" xfId="0" applyFont="1" applyFill="1" applyBorder="1" applyAlignment="1" applyProtection="1">
      <alignment vertical="center"/>
      <protection hidden="1"/>
    </xf>
    <xf numFmtId="0" fontId="21" fillId="9" borderId="39" xfId="0" applyFont="1" applyFill="1" applyBorder="1" applyAlignment="1" applyProtection="1">
      <alignment horizontal="right" vertical="center" wrapText="1"/>
      <protection hidden="1"/>
    </xf>
    <xf numFmtId="0" fontId="52" fillId="0" borderId="41" xfId="0" applyFont="1" applyFill="1" applyBorder="1" applyAlignment="1" applyProtection="1">
      <alignment horizontal="center" vertical="center"/>
      <protection locked="0"/>
    </xf>
    <xf numFmtId="0" fontId="0" fillId="10" borderId="37" xfId="0" applyFill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21" fillId="9" borderId="38" xfId="0" applyFont="1" applyFill="1" applyBorder="1" applyAlignment="1" applyProtection="1">
      <alignment horizontal="right" vertical="center" wrapText="1"/>
      <protection hidden="1"/>
    </xf>
    <xf numFmtId="0" fontId="21" fillId="0" borderId="37" xfId="0" applyFont="1" applyFill="1" applyBorder="1" applyAlignment="1" applyProtection="1">
      <alignment horizontal="right" vertical="center"/>
      <protection hidden="1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hidden="1"/>
    </xf>
    <xf numFmtId="0" fontId="52" fillId="0" borderId="19" xfId="0" applyFont="1" applyFill="1" applyBorder="1" applyAlignment="1" applyProtection="1">
      <alignment horizontal="center" vertical="center"/>
      <protection locked="0"/>
    </xf>
    <xf numFmtId="0" fontId="0" fillId="9" borderId="43" xfId="0" applyFill="1" applyBorder="1" applyAlignment="1" applyProtection="1">
      <alignment horizontal="center" vertical="center"/>
      <protection hidden="1"/>
    </xf>
    <xf numFmtId="0" fontId="0" fillId="9" borderId="43" xfId="0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0" fontId="65" fillId="3" borderId="11" xfId="0" applyNumberFormat="1" applyFont="1" applyFill="1" applyBorder="1" applyAlignment="1">
      <alignment vertical="center"/>
    </xf>
    <xf numFmtId="0" fontId="25" fillId="3" borderId="12" xfId="0" applyFont="1" applyFill="1" applyBorder="1" applyAlignment="1" applyProtection="1">
      <alignment horizontal="center" vertical="center"/>
      <protection hidden="1"/>
    </xf>
    <xf numFmtId="0" fontId="25" fillId="3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9" borderId="42" xfId="0" applyFill="1" applyBorder="1" applyAlignment="1" applyProtection="1">
      <alignment horizontal="center" vertical="center"/>
      <protection hidden="1"/>
    </xf>
    <xf numFmtId="0" fontId="0" fillId="9" borderId="44" xfId="0" applyFill="1" applyBorder="1" applyAlignment="1" applyProtection="1">
      <alignment horizontal="center" vertical="center"/>
      <protection hidden="1"/>
    </xf>
    <xf numFmtId="0" fontId="22" fillId="9" borderId="0" xfId="0" applyFont="1" applyFill="1" applyBorder="1" applyAlignment="1" applyProtection="1">
      <alignment horizontal="center" vertical="center"/>
      <protection hidden="1"/>
    </xf>
    <xf numFmtId="0" fontId="52" fillId="0" borderId="49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0" fillId="3" borderId="30" xfId="0" applyFill="1" applyBorder="1" applyAlignment="1" applyProtection="1">
      <alignment horizontal="center" vertical="center"/>
      <protection hidden="1"/>
    </xf>
    <xf numFmtId="0" fontId="14" fillId="3" borderId="7" xfId="4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 hidden="1"/>
    </xf>
    <xf numFmtId="167" fontId="9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0" fontId="14" fillId="3" borderId="51" xfId="4" applyFont="1" applyFill="1" applyBorder="1" applyAlignment="1" applyProtection="1">
      <alignment horizontal="left" vertical="center"/>
      <protection locked="0"/>
    </xf>
    <xf numFmtId="169" fontId="14" fillId="3" borderId="51" xfId="4" applyNumberFormat="1" applyFont="1" applyFill="1" applyBorder="1" applyAlignment="1" applyProtection="1">
      <alignment horizontal="center" vertical="center"/>
      <protection locked="0"/>
    </xf>
    <xf numFmtId="0" fontId="14" fillId="3" borderId="30" xfId="4" applyFont="1" applyFill="1" applyBorder="1" applyAlignment="1" applyProtection="1">
      <alignment horizontal="left" vertical="center"/>
      <protection locked="0"/>
    </xf>
    <xf numFmtId="0" fontId="14" fillId="3" borderId="53" xfId="4" applyFont="1" applyFill="1" applyBorder="1" applyAlignment="1" applyProtection="1">
      <alignment horizontal="center" vertical="center"/>
      <protection locked="0"/>
    </xf>
    <xf numFmtId="0" fontId="14" fillId="3" borderId="8" xfId="4" applyFont="1" applyFill="1" applyBorder="1" applyAlignment="1" applyProtection="1">
      <alignment horizontal="center" vertical="center"/>
      <protection locked="0"/>
    </xf>
    <xf numFmtId="0" fontId="14" fillId="3" borderId="8" xfId="4" applyFont="1" applyFill="1" applyBorder="1" applyAlignment="1" applyProtection="1">
      <alignment horizontal="left" vertical="center"/>
      <protection locked="0"/>
    </xf>
    <xf numFmtId="0" fontId="14" fillId="3" borderId="54" xfId="4" applyFont="1" applyFill="1" applyBorder="1" applyAlignment="1" applyProtection="1">
      <alignment horizontal="center" vertical="center"/>
      <protection locked="0"/>
    </xf>
    <xf numFmtId="172" fontId="59" fillId="3" borderId="10" xfId="4" applyNumberFormat="1" applyFont="1" applyFill="1" applyBorder="1" applyAlignment="1" applyProtection="1">
      <alignment horizontal="center" vertical="center"/>
      <protection locked="0"/>
    </xf>
    <xf numFmtId="172" fontId="59" fillId="3" borderId="26" xfId="4" applyNumberFormat="1" applyFont="1" applyFill="1" applyBorder="1" applyAlignment="1" applyProtection="1">
      <alignment horizontal="center" vertical="center"/>
      <protection locked="0"/>
    </xf>
    <xf numFmtId="0" fontId="14" fillId="3" borderId="7" xfId="4" applyFont="1" applyFill="1" applyBorder="1" applyAlignment="1" applyProtection="1">
      <alignment horizontal="center" vertical="center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hidden="1"/>
    </xf>
    <xf numFmtId="172" fontId="59" fillId="3" borderId="56" xfId="4" applyNumberFormat="1" applyFont="1" applyFill="1" applyBorder="1" applyAlignment="1" applyProtection="1">
      <alignment horizontal="center" vertical="center"/>
      <protection locked="0"/>
    </xf>
    <xf numFmtId="0" fontId="14" fillId="3" borderId="56" xfId="4" applyFont="1" applyFill="1" applyBorder="1" applyAlignment="1" applyProtection="1">
      <alignment horizontal="left" vertical="center"/>
      <protection locked="0"/>
    </xf>
    <xf numFmtId="0" fontId="59" fillId="3" borderId="56" xfId="4" applyFont="1" applyFill="1" applyBorder="1" applyAlignment="1" applyProtection="1">
      <alignment horizontal="center" vertical="center"/>
      <protection locked="0"/>
    </xf>
    <xf numFmtId="173" fontId="14" fillId="3" borderId="51" xfId="4" applyNumberFormat="1" applyFont="1" applyFill="1" applyBorder="1" applyAlignment="1" applyProtection="1">
      <alignment horizontal="center" vertical="center"/>
      <protection locked="0"/>
    </xf>
    <xf numFmtId="0" fontId="14" fillId="3" borderId="51" xfId="4" applyFont="1" applyFill="1" applyBorder="1" applyAlignment="1" applyProtection="1">
      <alignment horizontal="center" vertical="center"/>
      <protection locked="0"/>
    </xf>
    <xf numFmtId="3" fontId="14" fillId="3" borderId="52" xfId="4" applyNumberFormat="1" applyFont="1" applyFill="1" applyBorder="1" applyAlignment="1" applyProtection="1">
      <alignment horizontal="center" vertical="center"/>
      <protection locked="0"/>
    </xf>
    <xf numFmtId="173" fontId="14" fillId="3" borderId="57" xfId="4" applyNumberFormat="1" applyFont="1" applyFill="1" applyBorder="1" applyAlignment="1" applyProtection="1">
      <alignment horizontal="center" vertical="center"/>
      <protection locked="0"/>
    </xf>
    <xf numFmtId="0" fontId="27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4" fillId="3" borderId="7" xfId="0" applyFont="1" applyFill="1" applyBorder="1" applyAlignment="1" applyProtection="1">
      <alignment vertical="center"/>
      <protection locked="0"/>
    </xf>
    <xf numFmtId="0" fontId="14" fillId="3" borderId="10" xfId="4" applyFont="1" applyFill="1" applyBorder="1" applyAlignment="1" applyProtection="1">
      <alignment horizontal="center" vertical="center"/>
      <protection locked="0"/>
    </xf>
    <xf numFmtId="2" fontId="14" fillId="3" borderId="14" xfId="4" applyNumberFormat="1" applyFont="1" applyFill="1" applyBorder="1" applyAlignment="1" applyProtection="1">
      <alignment horizontal="center" vertical="center"/>
      <protection locked="0"/>
    </xf>
    <xf numFmtId="2" fontId="14" fillId="3" borderId="22" xfId="4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0" fontId="18" fillId="5" borderId="4" xfId="0" applyFont="1" applyFill="1" applyBorder="1" applyAlignment="1" applyProtection="1">
      <alignment horizontal="center" vertical="center"/>
      <protection hidden="1"/>
    </xf>
    <xf numFmtId="0" fontId="28" fillId="0" borderId="0" xfId="5" applyFont="1" applyAlignment="1" applyProtection="1">
      <alignment horizontal="center" vertical="center"/>
      <protection hidden="1"/>
    </xf>
    <xf numFmtId="0" fontId="26" fillId="0" borderId="4" xfId="5" applyFont="1" applyBorder="1" applyAlignment="1" applyProtection="1">
      <alignment horizontal="center" vertical="center"/>
      <protection hidden="1"/>
    </xf>
    <xf numFmtId="0" fontId="33" fillId="0" borderId="0" xfId="5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 vertical="center"/>
      <protection hidden="1"/>
    </xf>
    <xf numFmtId="0" fontId="44" fillId="0" borderId="9" xfId="0" applyFont="1" applyBorder="1" applyAlignment="1" applyProtection="1">
      <alignment horizontal="center" vertical="center" wrapText="1"/>
      <protection hidden="1"/>
    </xf>
    <xf numFmtId="167" fontId="9" fillId="0" borderId="0" xfId="0" applyNumberFormat="1" applyFont="1" applyBorder="1" applyAlignment="1" applyProtection="1">
      <alignment horizontal="left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2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56" fillId="0" borderId="11" xfId="0" applyFont="1" applyBorder="1" applyAlignment="1" applyProtection="1">
      <alignment horizontal="center" vertical="center"/>
      <protection hidden="1"/>
    </xf>
    <xf numFmtId="0" fontId="56" fillId="0" borderId="12" xfId="0" applyFont="1" applyBorder="1" applyAlignment="1" applyProtection="1">
      <alignment horizontal="center" vertical="center"/>
      <protection hidden="1"/>
    </xf>
    <xf numFmtId="0" fontId="56" fillId="0" borderId="13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18" fillId="2" borderId="7" xfId="0" applyFont="1" applyFill="1" applyBorder="1" applyAlignment="1" applyProtection="1">
      <alignment horizontal="center" vertical="center" textRotation="90" shrinkToFit="1"/>
      <protection hidden="1"/>
    </xf>
    <xf numFmtId="0" fontId="18" fillId="2" borderId="18" xfId="0" applyFont="1" applyFill="1" applyBorder="1" applyAlignment="1" applyProtection="1">
      <alignment horizontal="center" vertical="center" textRotation="90" shrinkToFit="1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3" fontId="13" fillId="0" borderId="0" xfId="0" applyNumberFormat="1" applyFont="1" applyFill="1" applyBorder="1" applyAlignment="1" applyProtection="1">
      <alignment horizontal="left" vertical="center"/>
      <protection hidden="1"/>
    </xf>
    <xf numFmtId="0" fontId="18" fillId="2" borderId="7" xfId="0" applyFont="1" applyFill="1" applyBorder="1" applyAlignment="1" applyProtection="1">
      <alignment vertical="center" textRotation="90" shrinkToFit="1"/>
      <protection hidden="1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9" borderId="33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/>
    </xf>
    <xf numFmtId="0" fontId="0" fillId="9" borderId="32" xfId="0" applyFill="1" applyBorder="1" applyAlignment="1" applyProtection="1">
      <alignment horizontal="center" vertical="center"/>
      <protection hidden="1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NumberFormat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9" borderId="37" xfId="0" applyFill="1" applyBorder="1" applyAlignment="1" applyProtection="1">
      <alignment horizontal="center" vertical="center"/>
      <protection hidden="1"/>
    </xf>
    <xf numFmtId="0" fontId="0" fillId="9" borderId="38" xfId="0" applyFill="1" applyBorder="1" applyAlignment="1" applyProtection="1">
      <alignment horizontal="center" vertical="center"/>
      <protection hidden="1"/>
    </xf>
    <xf numFmtId="0" fontId="0" fillId="9" borderId="34" xfId="0" applyFill="1" applyBorder="1" applyAlignment="1" applyProtection="1">
      <alignment horizontal="center" vertical="center"/>
      <protection hidden="1"/>
    </xf>
    <xf numFmtId="0" fontId="0" fillId="9" borderId="4" xfId="0" applyFill="1" applyBorder="1" applyAlignment="1" applyProtection="1">
      <alignment horizontal="center" vertical="center"/>
      <protection hidden="1"/>
    </xf>
    <xf numFmtId="0" fontId="0" fillId="9" borderId="39" xfId="0" applyFill="1" applyBorder="1" applyAlignment="1" applyProtection="1">
      <alignment horizontal="center" vertical="center"/>
      <protection hidden="1"/>
    </xf>
    <xf numFmtId="0" fontId="18" fillId="2" borderId="46" xfId="0" applyFont="1" applyFill="1" applyBorder="1" applyAlignment="1" applyProtection="1">
      <alignment vertical="center" textRotation="90" shrinkToFit="1"/>
      <protection hidden="1"/>
    </xf>
    <xf numFmtId="0" fontId="18" fillId="2" borderId="47" xfId="0" applyFont="1" applyFill="1" applyBorder="1" applyAlignment="1" applyProtection="1">
      <alignment vertical="center" textRotation="90" shrinkToFit="1"/>
      <protection hidden="1"/>
    </xf>
    <xf numFmtId="0" fontId="18" fillId="2" borderId="22" xfId="0" applyFont="1" applyFill="1" applyBorder="1" applyAlignment="1" applyProtection="1">
      <alignment vertical="center" textRotation="90" shrinkToFit="1"/>
      <protection hidden="1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</cellXfs>
  <cellStyles count="8">
    <cellStyle name="Lien hypertexte" xfId="1" builtinId="8"/>
    <cellStyle name="Milliers 2" xfId="2" xr:uid="{00000000-0005-0000-0000-000001000000}"/>
    <cellStyle name="Monétaire 2" xfId="3" xr:uid="{00000000-0005-0000-0000-000002000000}"/>
    <cellStyle name="Normal" xfId="0" builtinId="0" customBuiltin="1"/>
    <cellStyle name="Normal 2" xfId="4" xr:uid="{00000000-0005-0000-0000-000004000000}"/>
    <cellStyle name="Normal 2 2" xfId="6" xr:uid="{00000000-0005-0000-0000-000005000000}"/>
    <cellStyle name="Normal 3" xfId="5" xr:uid="{00000000-0005-0000-0000-000006000000}"/>
    <cellStyle name="Normal 4" xfId="7" xr:uid="{00000000-0005-0000-0000-000007000000}"/>
  </cellStyles>
  <dxfs count="62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5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71437</xdr:colOff>
      <xdr:row>5</xdr:row>
      <xdr:rowOff>166688</xdr:rowOff>
    </xdr:to>
    <xdr:pic>
      <xdr:nvPicPr>
        <xdr:cNvPr id="2" name="Image 1" descr="cid:image001.jpg@01CF7678.744202F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" y="1"/>
          <a:ext cx="1100136" cy="112871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1406" y="0"/>
          <a:ext cx="684213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4" name="Image 3" descr="Description : cid:image002.jpg@01CF8FA0.2C08D770">
          <a:extLst>
            <a:ext uri="{FF2B5EF4-FFF2-40B4-BE49-F238E27FC236}">
              <a16:creationId xmlns:a16="http://schemas.microsoft.com/office/drawing/2014/main" id="{45E1EFB8-CCC6-4130-856B-B6461F5A0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9E4BD6DF-BFBF-4692-8BF4-DD84437B3FFE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919" y="0"/>
          <a:ext cx="753269" cy="6502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0"/>
          <a:ext cx="655638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4" name="Image 3" descr="Description : cid:image002.jpg@01CF8FA0.2C08D770">
          <a:extLst>
            <a:ext uri="{FF2B5EF4-FFF2-40B4-BE49-F238E27FC236}">
              <a16:creationId xmlns:a16="http://schemas.microsoft.com/office/drawing/2014/main" id="{7C65CDE8-2923-48B2-B55D-4C40E3675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AA1E0CB2-85AB-4042-A578-89DDB442184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2356" y="0"/>
          <a:ext cx="681832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6" name="Image 5" descr="Description : cid:image002.jpg@01CF8FA0.2C08D770">
          <a:extLst>
            <a:ext uri="{FF2B5EF4-FFF2-40B4-BE49-F238E27FC236}">
              <a16:creationId xmlns:a16="http://schemas.microsoft.com/office/drawing/2014/main" id="{B42738D4-39BB-4C52-87C9-0B7461425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7C75D58D-BC51-4133-9242-09ED226CE5D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919" y="0"/>
          <a:ext cx="753269" cy="6502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1333500</xdr:colOff>
      <xdr:row>0</xdr:row>
      <xdr:rowOff>0</xdr:rowOff>
    </xdr:from>
    <xdr:to>
      <xdr:col>11</xdr:col>
      <xdr:colOff>53181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77125" y="0"/>
          <a:ext cx="684212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4" name="Image 3" descr="Description : cid:image002.jpg@01CF8FA0.2C08D770">
          <a:extLst>
            <a:ext uri="{FF2B5EF4-FFF2-40B4-BE49-F238E27FC236}">
              <a16:creationId xmlns:a16="http://schemas.microsoft.com/office/drawing/2014/main" id="{BD2363B8-BFF9-4306-8360-B5D5AAEF9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5D13BD0B-C0BE-400D-B2B5-868D2E9BA71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2356" y="0"/>
          <a:ext cx="681832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6" name="Image 5" descr="Description : cid:image002.jpg@01CF8FA0.2C08D770">
          <a:extLst>
            <a:ext uri="{FF2B5EF4-FFF2-40B4-BE49-F238E27FC236}">
              <a16:creationId xmlns:a16="http://schemas.microsoft.com/office/drawing/2014/main" id="{A36D3FA2-C013-42BF-ACBD-74B8323C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F58AB9F8-E841-40E0-827C-95D11BDDA1C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919" y="0"/>
          <a:ext cx="753269" cy="6502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1202531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6156" y="0"/>
          <a:ext cx="779463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4" name="Image 3" descr="Description : cid:image002.jpg@01CF8FA0.2C08D770">
          <a:extLst>
            <a:ext uri="{FF2B5EF4-FFF2-40B4-BE49-F238E27FC236}">
              <a16:creationId xmlns:a16="http://schemas.microsoft.com/office/drawing/2014/main" id="{DA71F39F-67E7-4661-BAAE-002C09BC4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1D4F4E5A-892A-4D84-B241-9DBED15C929D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2356" y="0"/>
          <a:ext cx="681832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6" name="Image 5" descr="Description : cid:image002.jpg@01CF8FA0.2C08D770">
          <a:extLst>
            <a:ext uri="{FF2B5EF4-FFF2-40B4-BE49-F238E27FC236}">
              <a16:creationId xmlns:a16="http://schemas.microsoft.com/office/drawing/2014/main" id="{4AA6B127-F71C-4E68-8B8D-3B2AD7F3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2D8FB720-341C-4B90-BED7-E554AE1880D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919" y="0"/>
          <a:ext cx="753269" cy="6502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77125" y="0"/>
          <a:ext cx="648494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4" name="Image 3" descr="Description : cid:image002.jpg@01CF8FA0.2C08D770">
          <a:extLst>
            <a:ext uri="{FF2B5EF4-FFF2-40B4-BE49-F238E27FC236}">
              <a16:creationId xmlns:a16="http://schemas.microsoft.com/office/drawing/2014/main" id="{0541CE3C-0A61-441E-A67C-84AC3A82F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8DC505E7-05EF-477D-98F1-45FCD9544799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2356" y="0"/>
          <a:ext cx="681832" cy="6502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6" name="Image 5" descr="Description : cid:image002.jpg@01CF8FA0.2C08D770">
          <a:extLst>
            <a:ext uri="{FF2B5EF4-FFF2-40B4-BE49-F238E27FC236}">
              <a16:creationId xmlns:a16="http://schemas.microsoft.com/office/drawing/2014/main" id="{8EF0CD9C-4FD4-4305-9307-C7CC00C28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7" name="image3.png">
          <a:extLst>
            <a:ext uri="{FF2B5EF4-FFF2-40B4-BE49-F238E27FC236}">
              <a16:creationId xmlns:a16="http://schemas.microsoft.com/office/drawing/2014/main" id="{15290EDF-FD1C-4718-8C56-9345AC32A6F3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0919" y="0"/>
          <a:ext cx="753269" cy="6502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1393031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36656" y="0"/>
          <a:ext cx="588963" cy="65024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6625" y="0"/>
          <a:ext cx="838994" cy="65024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1238250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0"/>
          <a:ext cx="743744" cy="65024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1250156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3781" y="0"/>
          <a:ext cx="731838" cy="65024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1262063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5688" y="0"/>
          <a:ext cx="719931" cy="650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3</xdr:col>
      <xdr:colOff>761941</xdr:colOff>
      <xdr:row>6</xdr:row>
      <xdr:rowOff>180975</xdr:rowOff>
    </xdr:to>
    <xdr:pic>
      <xdr:nvPicPr>
        <xdr:cNvPr id="1030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33350"/>
          <a:ext cx="2276416" cy="119062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660400</xdr:colOff>
      <xdr:row>7</xdr:row>
      <xdr:rowOff>78740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9594" y="762000"/>
          <a:ext cx="660400" cy="65024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0"/>
          <a:ext cx="655638" cy="65024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1285875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29500" y="0"/>
          <a:ext cx="696119" cy="6502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1250156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3781" y="0"/>
          <a:ext cx="731838" cy="65024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1309688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3313" y="0"/>
          <a:ext cx="672306" cy="65024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1214438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8063" y="0"/>
          <a:ext cx="767556" cy="65024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77125" y="0"/>
          <a:ext cx="648494" cy="65024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1406" y="0"/>
          <a:ext cx="684213" cy="65024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1250156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3781" y="0"/>
          <a:ext cx="731838" cy="65024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1202531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46156" y="0"/>
          <a:ext cx="779463" cy="65024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77125" y="0"/>
          <a:ext cx="648494" cy="650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3</xdr:col>
      <xdr:colOff>945827</xdr:colOff>
      <xdr:row>4</xdr:row>
      <xdr:rowOff>342900</xdr:rowOff>
    </xdr:to>
    <xdr:pic>
      <xdr:nvPicPr>
        <xdr:cNvPr id="3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2276416" cy="119062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660400</xdr:colOff>
      <xdr:row>4</xdr:row>
      <xdr:rowOff>150177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1281" y="392906"/>
          <a:ext cx="660400" cy="65024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1406" y="0"/>
          <a:ext cx="684213" cy="65024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1143000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286625" y="0"/>
          <a:ext cx="838994" cy="65024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1297781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1406" y="0"/>
          <a:ext cx="684213" cy="65024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10</xdr:col>
      <xdr:colOff>386556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9969" y="0"/>
          <a:ext cx="672306" cy="65024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1369219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12844" y="0"/>
          <a:ext cx="612775" cy="65024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657438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2</xdr:col>
      <xdr:colOff>1979818</xdr:colOff>
      <xdr:row>6</xdr:row>
      <xdr:rowOff>12700</xdr:rowOff>
    </xdr:to>
    <xdr:pic>
      <xdr:nvPicPr>
        <xdr:cNvPr id="6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8" y="114300"/>
          <a:ext cx="2279855" cy="1196181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660400</xdr:colOff>
      <xdr:row>4</xdr:row>
      <xdr:rowOff>150178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19563" y="416719"/>
          <a:ext cx="660400" cy="650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3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17462</xdr:colOff>
      <xdr:row>2</xdr:row>
      <xdr:rowOff>221615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05688" y="0"/>
          <a:ext cx="660400" cy="6502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0"/>
          <a:ext cx="655638" cy="6502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0"/>
          <a:ext cx="655638" cy="6502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91400" y="0"/>
          <a:ext cx="655638" cy="6502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3</xdr:col>
      <xdr:colOff>647913</xdr:colOff>
      <xdr:row>6</xdr:row>
      <xdr:rowOff>76199</xdr:rowOff>
    </xdr:to>
    <xdr:pic>
      <xdr:nvPicPr>
        <xdr:cNvPr id="2" name="Image 1" descr="Description : cid:image002.jpg@01CF8FA0.2C08D77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499"/>
          <a:ext cx="2162388" cy="1133475"/>
        </a:xfrm>
        <a:prstGeom prst="rect">
          <a:avLst/>
        </a:prstGeom>
        <a:noFill/>
        <a:ln w="3175">
          <a:solidFill>
            <a:schemeClr val="tx1"/>
          </a:solidFill>
          <a:miter lim="800000"/>
          <a:headEnd/>
          <a:tailEnd/>
        </a:ln>
      </xdr:spPr>
    </xdr:pic>
    <xdr:clientData/>
  </xdr:twoCellAnchor>
  <xdr:twoCellAnchor editAs="oneCell">
    <xdr:from>
      <xdr:col>9</xdr:col>
      <xdr:colOff>1226344</xdr:colOff>
      <xdr:row>0</xdr:row>
      <xdr:rowOff>0</xdr:rowOff>
    </xdr:from>
    <xdr:to>
      <xdr:col>11</xdr:col>
      <xdr:colOff>17463</xdr:colOff>
      <xdr:row>2</xdr:row>
      <xdr:rowOff>221615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9969" y="0"/>
          <a:ext cx="755650" cy="650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entrale-canine.fr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entrale-canine.fr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entrale-canine.fr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centrale-canine.fr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centrale-canine.fr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centrale-canine.fr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centrale-canine.fr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centrale-canine.fr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centrale-canine.fr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centrale-canine.f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centrale-canine.fr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centrale-canine.fr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centrale-canine.fr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centrale-canine.fr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centrale-canine.fr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centrale-canine.fr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centrale-canine.fr/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centrale-canine.fr/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centrale-canine.fr/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centrale-canine.f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centrale-canine.fr/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www.centrale-canine.fr/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www.centrale-canine.fr/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www.centrale-canine.fr/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www.centrale-canine.fr/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www.centrale-canine.fr/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hyperlink" Target="http://www.centrale-canine.f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entrale-canine.f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entrale-canine.fr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entrale-canine.fr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entrale-canin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FF"/>
  </sheetPr>
  <dimension ref="A1:S58"/>
  <sheetViews>
    <sheetView topLeftCell="A17" zoomScale="80" zoomScaleNormal="80" workbookViewId="0">
      <selection activeCell="E62" sqref="E62"/>
    </sheetView>
  </sheetViews>
  <sheetFormatPr baseColWidth="10" defaultColWidth="11.5703125" defaultRowHeight="14.25" x14ac:dyDescent="0.25"/>
  <cols>
    <col min="1" max="1" width="1.7109375" style="111" customWidth="1"/>
    <col min="2" max="2" width="13.7109375" style="111" customWidth="1"/>
    <col min="3" max="8" width="11.5703125" style="111"/>
    <col min="9" max="9" width="13.28515625" style="111" customWidth="1"/>
    <col min="10" max="10" width="1.7109375" style="111" customWidth="1"/>
    <col min="11" max="11" width="9" style="111" customWidth="1"/>
    <col min="12" max="12" width="3.140625" style="112" customWidth="1"/>
    <col min="13" max="17" width="14.7109375" style="111" customWidth="1"/>
    <col min="18" max="16384" width="11.5703125" style="111"/>
  </cols>
  <sheetData>
    <row r="1" spans="1:17" x14ac:dyDescent="0.25">
      <c r="A1" s="110"/>
      <c r="B1" s="110"/>
    </row>
    <row r="2" spans="1:17" ht="18" x14ac:dyDescent="0.25">
      <c r="C2" s="365" t="s">
        <v>32</v>
      </c>
      <c r="D2" s="365"/>
      <c r="E2" s="365"/>
      <c r="F2" s="365"/>
      <c r="G2" s="365"/>
      <c r="H2" s="365"/>
      <c r="I2" s="365"/>
      <c r="L2" s="1"/>
      <c r="M2" s="113"/>
      <c r="N2" s="114"/>
      <c r="O2" s="114"/>
      <c r="P2" s="114"/>
      <c r="Q2" s="115"/>
    </row>
    <row r="3" spans="1:17" ht="15" thickBot="1" x14ac:dyDescent="0.3">
      <c r="C3" s="366" t="s">
        <v>33</v>
      </c>
      <c r="D3" s="366"/>
      <c r="E3" s="366"/>
      <c r="F3" s="366"/>
      <c r="G3" s="366"/>
      <c r="H3" s="366"/>
      <c r="I3" s="366"/>
      <c r="L3" s="2"/>
      <c r="M3" s="116" t="s">
        <v>34</v>
      </c>
      <c r="N3" s="117"/>
      <c r="O3" s="117"/>
      <c r="P3" s="117"/>
      <c r="Q3" s="118"/>
    </row>
    <row r="4" spans="1:17" x14ac:dyDescent="0.25">
      <c r="L4" s="130"/>
      <c r="M4" s="3"/>
      <c r="N4" s="4"/>
      <c r="O4" s="5"/>
      <c r="P4" s="5"/>
      <c r="Q4" s="6"/>
    </row>
    <row r="5" spans="1:17" x14ac:dyDescent="0.25">
      <c r="A5" s="110"/>
      <c r="L5" s="131"/>
      <c r="M5" s="5"/>
      <c r="N5" s="5"/>
      <c r="O5" s="5"/>
      <c r="P5" s="5"/>
      <c r="Q5" s="6"/>
    </row>
    <row r="6" spans="1:17" ht="18" x14ac:dyDescent="0.25">
      <c r="A6" s="110"/>
      <c r="B6" s="367" t="s">
        <v>717</v>
      </c>
      <c r="C6" s="367"/>
      <c r="D6" s="367"/>
      <c r="E6" s="367"/>
      <c r="F6" s="367"/>
      <c r="G6" s="367"/>
      <c r="H6" s="367"/>
      <c r="I6" s="367"/>
      <c r="L6" s="131"/>
      <c r="M6" s="4"/>
      <c r="N6" s="5"/>
      <c r="O6" s="5"/>
      <c r="P6" s="5"/>
      <c r="Q6" s="6"/>
    </row>
    <row r="7" spans="1:17" x14ac:dyDescent="0.25">
      <c r="A7" s="110"/>
      <c r="L7" s="131"/>
      <c r="M7" s="5"/>
      <c r="N7" s="5"/>
      <c r="O7" s="5"/>
      <c r="P7" s="5"/>
      <c r="Q7" s="6"/>
    </row>
    <row r="8" spans="1:17" ht="18" x14ac:dyDescent="0.25">
      <c r="A8" s="110"/>
      <c r="B8" s="367" t="s">
        <v>35</v>
      </c>
      <c r="C8" s="367"/>
      <c r="D8" s="367"/>
      <c r="E8" s="367"/>
      <c r="F8" s="367"/>
      <c r="G8" s="367"/>
      <c r="H8" s="367"/>
      <c r="I8" s="367"/>
      <c r="L8" s="131"/>
      <c r="M8" s="5"/>
      <c r="N8" s="5"/>
      <c r="O8" s="5"/>
      <c r="P8" s="5"/>
      <c r="Q8" s="6"/>
    </row>
    <row r="9" spans="1:17" x14ac:dyDescent="0.25">
      <c r="L9" s="131"/>
      <c r="M9" s="5"/>
      <c r="N9" s="5"/>
      <c r="O9" s="5"/>
      <c r="P9" s="5"/>
      <c r="Q9" s="6"/>
    </row>
    <row r="10" spans="1:17" x14ac:dyDescent="0.25">
      <c r="B10" s="119" t="s">
        <v>36</v>
      </c>
      <c r="L10" s="131"/>
      <c r="M10" s="5"/>
      <c r="N10" s="5"/>
      <c r="O10" s="5"/>
      <c r="P10" s="5"/>
      <c r="Q10" s="6"/>
    </row>
    <row r="11" spans="1:17" ht="15" x14ac:dyDescent="0.25">
      <c r="B11" s="111" t="s">
        <v>68</v>
      </c>
      <c r="L11" s="131"/>
      <c r="M11" s="5"/>
      <c r="N11" s="5"/>
      <c r="O11" s="5"/>
      <c r="P11" s="5"/>
      <c r="Q11" s="6"/>
    </row>
    <row r="12" spans="1:17" x14ac:dyDescent="0.25">
      <c r="L12" s="131"/>
      <c r="M12" s="5"/>
      <c r="N12" s="5"/>
      <c r="O12" s="5"/>
      <c r="P12" s="5"/>
      <c r="Q12" s="6"/>
    </row>
    <row r="13" spans="1:17" ht="15" x14ac:dyDescent="0.25">
      <c r="B13" s="120" t="s">
        <v>37</v>
      </c>
      <c r="L13" s="131"/>
      <c r="M13" s="5"/>
      <c r="N13" s="5"/>
      <c r="O13" s="5"/>
      <c r="P13" s="5"/>
      <c r="Q13" s="6"/>
    </row>
    <row r="14" spans="1:17" x14ac:dyDescent="0.25">
      <c r="B14" s="111" t="s">
        <v>38</v>
      </c>
      <c r="I14" s="121"/>
      <c r="J14" s="121"/>
      <c r="K14" s="121"/>
      <c r="L14" s="131"/>
      <c r="M14" s="5"/>
      <c r="N14" s="5"/>
      <c r="O14" s="5"/>
      <c r="P14" s="5"/>
      <c r="Q14" s="6"/>
    </row>
    <row r="15" spans="1:17" x14ac:dyDescent="0.25">
      <c r="I15" s="121"/>
      <c r="J15" s="121"/>
      <c r="K15" s="121"/>
      <c r="L15" s="131"/>
      <c r="M15" s="5"/>
      <c r="N15" s="5"/>
      <c r="O15" s="5"/>
      <c r="P15" s="5"/>
      <c r="Q15" s="6"/>
    </row>
    <row r="16" spans="1:17" x14ac:dyDescent="0.25">
      <c r="B16" s="111" t="s">
        <v>69</v>
      </c>
      <c r="L16" s="132"/>
      <c r="M16" s="7"/>
      <c r="N16" s="7"/>
      <c r="O16" s="7"/>
      <c r="P16" s="7"/>
      <c r="Q16" s="6"/>
    </row>
    <row r="17" spans="2:19" ht="15" x14ac:dyDescent="0.25">
      <c r="B17" s="245" t="s">
        <v>70</v>
      </c>
      <c r="L17" s="252"/>
      <c r="M17" s="250"/>
      <c r="N17" s="7"/>
      <c r="O17" s="7"/>
      <c r="P17" s="7"/>
      <c r="Q17" s="253"/>
      <c r="R17" s="5"/>
      <c r="S17" s="251"/>
    </row>
    <row r="18" spans="2:19" ht="15" x14ac:dyDescent="0.25">
      <c r="B18" s="245" t="s">
        <v>71</v>
      </c>
      <c r="L18" s="252"/>
      <c r="M18" s="250"/>
      <c r="N18" s="7"/>
      <c r="O18" s="7"/>
      <c r="P18" s="7"/>
      <c r="Q18" s="253"/>
      <c r="R18" s="5"/>
      <c r="S18" s="251"/>
    </row>
    <row r="19" spans="2:19" ht="15" x14ac:dyDescent="0.25">
      <c r="B19" s="245"/>
      <c r="L19" s="252"/>
      <c r="M19" s="250"/>
      <c r="N19" s="7"/>
      <c r="O19" s="7"/>
      <c r="P19" s="7"/>
      <c r="Q19" s="253"/>
      <c r="R19" s="5"/>
      <c r="S19" s="251"/>
    </row>
    <row r="20" spans="2:19" x14ac:dyDescent="0.25">
      <c r="C20" s="244" t="s">
        <v>697</v>
      </c>
      <c r="L20" s="252"/>
      <c r="M20" s="250"/>
      <c r="N20" s="7"/>
      <c r="O20" s="7"/>
      <c r="P20" s="7"/>
      <c r="Q20" s="253"/>
      <c r="R20" s="5"/>
    </row>
    <row r="21" spans="2:19" x14ac:dyDescent="0.25">
      <c r="C21" s="5" t="s">
        <v>698</v>
      </c>
      <c r="L21" s="132"/>
      <c r="M21" s="7"/>
      <c r="N21" s="7"/>
      <c r="O21" s="7"/>
      <c r="P21" s="7"/>
      <c r="Q21" s="6"/>
    </row>
    <row r="22" spans="2:19" x14ac:dyDescent="0.25">
      <c r="C22" s="5" t="s">
        <v>720</v>
      </c>
      <c r="L22" s="132"/>
      <c r="M22" s="7"/>
      <c r="N22" s="7"/>
      <c r="O22" s="7"/>
      <c r="P22" s="7"/>
      <c r="Q22" s="6"/>
    </row>
    <row r="23" spans="2:19" x14ac:dyDescent="0.25">
      <c r="C23" s="5" t="s">
        <v>699</v>
      </c>
      <c r="L23" s="132"/>
      <c r="M23" s="7"/>
      <c r="N23" s="7"/>
      <c r="O23" s="7"/>
      <c r="P23" s="7"/>
      <c r="Q23" s="6"/>
    </row>
    <row r="24" spans="2:19" x14ac:dyDescent="0.25">
      <c r="C24" s="7" t="s">
        <v>700</v>
      </c>
      <c r="L24" s="132"/>
      <c r="M24" s="7"/>
      <c r="N24" s="7"/>
      <c r="O24" s="7"/>
      <c r="P24" s="7"/>
      <c r="Q24" s="6"/>
    </row>
    <row r="25" spans="2:19" x14ac:dyDescent="0.25">
      <c r="B25" s="7"/>
      <c r="L25" s="132"/>
      <c r="M25" s="7"/>
      <c r="N25" s="7"/>
      <c r="O25" s="7"/>
      <c r="P25" s="7"/>
      <c r="Q25" s="6"/>
    </row>
    <row r="26" spans="2:19" x14ac:dyDescent="0.25">
      <c r="B26" s="111" t="s">
        <v>696</v>
      </c>
      <c r="L26" s="132"/>
      <c r="M26" s="3"/>
      <c r="N26" s="7"/>
      <c r="O26" s="7"/>
      <c r="P26" s="7"/>
      <c r="Q26" s="6"/>
    </row>
    <row r="27" spans="2:19" x14ac:dyDescent="0.25">
      <c r="L27" s="132"/>
      <c r="M27" s="3"/>
      <c r="N27" s="7"/>
      <c r="O27" s="7"/>
      <c r="P27" s="7"/>
      <c r="Q27" s="6"/>
    </row>
    <row r="28" spans="2:19" x14ac:dyDescent="0.25">
      <c r="B28" s="111" t="s">
        <v>721</v>
      </c>
      <c r="L28" s="132"/>
      <c r="M28" s="3"/>
      <c r="N28" s="7"/>
      <c r="O28" s="7"/>
      <c r="P28" s="7"/>
      <c r="Q28" s="6"/>
    </row>
    <row r="29" spans="2:19" x14ac:dyDescent="0.25">
      <c r="B29" s="111" t="s">
        <v>722</v>
      </c>
      <c r="L29" s="132"/>
      <c r="M29" s="7"/>
      <c r="N29" s="7"/>
      <c r="O29" s="7"/>
      <c r="P29" s="7"/>
      <c r="Q29" s="6"/>
    </row>
    <row r="30" spans="2:19" x14ac:dyDescent="0.25">
      <c r="B30" s="111" t="s">
        <v>723</v>
      </c>
      <c r="L30" s="132"/>
      <c r="M30" s="7"/>
      <c r="N30" s="7"/>
      <c r="O30" s="7"/>
      <c r="P30" s="7"/>
      <c r="Q30" s="6"/>
    </row>
    <row r="31" spans="2:19" x14ac:dyDescent="0.25">
      <c r="L31" s="132"/>
      <c r="M31" s="7"/>
      <c r="N31" s="7"/>
      <c r="O31" s="7"/>
      <c r="P31" s="7"/>
      <c r="Q31" s="6"/>
    </row>
    <row r="32" spans="2:19" ht="15" x14ac:dyDescent="0.25">
      <c r="B32" s="120" t="s">
        <v>72</v>
      </c>
      <c r="L32" s="132"/>
      <c r="M32" s="7"/>
      <c r="N32" s="7"/>
      <c r="O32" s="5"/>
      <c r="P32" s="5"/>
      <c r="Q32" s="6"/>
    </row>
    <row r="33" spans="2:17" x14ac:dyDescent="0.25">
      <c r="B33" s="111" t="s">
        <v>689</v>
      </c>
      <c r="L33" s="132"/>
      <c r="M33" s="7"/>
      <c r="N33" s="7"/>
      <c r="O33" s="5"/>
      <c r="P33" s="5"/>
      <c r="Q33" s="6"/>
    </row>
    <row r="34" spans="2:17" x14ac:dyDescent="0.25">
      <c r="B34" s="111" t="s">
        <v>80</v>
      </c>
      <c r="L34" s="132"/>
      <c r="M34" s="7"/>
      <c r="N34" s="7"/>
      <c r="O34" s="5"/>
      <c r="P34" s="5"/>
      <c r="Q34" s="6"/>
    </row>
    <row r="35" spans="2:17" x14ac:dyDescent="0.25">
      <c r="L35" s="132"/>
      <c r="M35" s="7"/>
      <c r="N35" s="7"/>
      <c r="O35" s="5"/>
      <c r="P35" s="5"/>
      <c r="Q35" s="6"/>
    </row>
    <row r="36" spans="2:17" x14ac:dyDescent="0.25">
      <c r="B36" s="111" t="s">
        <v>82</v>
      </c>
      <c r="L36" s="132"/>
      <c r="M36" s="7"/>
      <c r="N36" s="7"/>
      <c r="O36" s="5"/>
      <c r="P36" s="5"/>
      <c r="Q36" s="6"/>
    </row>
    <row r="37" spans="2:17" x14ac:dyDescent="0.25">
      <c r="L37" s="132"/>
      <c r="M37" s="7"/>
      <c r="N37" s="7"/>
      <c r="O37" s="5"/>
      <c r="P37" s="5"/>
      <c r="Q37" s="6"/>
    </row>
    <row r="38" spans="2:17" x14ac:dyDescent="0.25">
      <c r="B38" s="111" t="s">
        <v>79</v>
      </c>
      <c r="L38" s="132"/>
      <c r="M38" s="7"/>
      <c r="N38" s="7"/>
      <c r="O38" s="5"/>
      <c r="P38" s="5"/>
      <c r="Q38" s="6"/>
    </row>
    <row r="39" spans="2:17" x14ac:dyDescent="0.25">
      <c r="L39" s="132"/>
      <c r="M39" s="7"/>
      <c r="N39" s="7"/>
      <c r="O39" s="5"/>
      <c r="P39" s="5"/>
      <c r="Q39" s="6"/>
    </row>
    <row r="40" spans="2:17" x14ac:dyDescent="0.25">
      <c r="B40" s="111" t="s">
        <v>77</v>
      </c>
      <c r="L40" s="132"/>
      <c r="M40" s="7"/>
      <c r="N40" s="7"/>
      <c r="O40" s="5"/>
      <c r="P40" s="5"/>
      <c r="Q40" s="6"/>
    </row>
    <row r="41" spans="2:17" x14ac:dyDescent="0.25">
      <c r="B41" s="111" t="s">
        <v>690</v>
      </c>
      <c r="L41" s="132"/>
      <c r="M41" s="7"/>
      <c r="N41" s="7"/>
      <c r="O41" s="5"/>
      <c r="P41" s="5"/>
      <c r="Q41" s="6"/>
    </row>
    <row r="42" spans="2:17" x14ac:dyDescent="0.25">
      <c r="L42" s="132"/>
      <c r="M42" s="7"/>
      <c r="N42" s="7"/>
      <c r="O42" s="5"/>
      <c r="P42" s="5"/>
      <c r="Q42" s="6"/>
    </row>
    <row r="43" spans="2:17" x14ac:dyDescent="0.25">
      <c r="B43" s="111" t="s">
        <v>74</v>
      </c>
      <c r="L43" s="132"/>
      <c r="M43" s="7"/>
      <c r="N43" s="7"/>
      <c r="O43" s="5"/>
      <c r="P43" s="5"/>
      <c r="Q43" s="6"/>
    </row>
    <row r="44" spans="2:17" x14ac:dyDescent="0.25">
      <c r="B44" s="111" t="s">
        <v>78</v>
      </c>
      <c r="L44" s="132"/>
      <c r="M44" s="8"/>
      <c r="N44" s="7"/>
      <c r="O44" s="5"/>
      <c r="P44" s="5"/>
      <c r="Q44" s="6"/>
    </row>
    <row r="45" spans="2:17" x14ac:dyDescent="0.25">
      <c r="L45" s="132"/>
      <c r="M45" s="7"/>
      <c r="N45" s="7"/>
      <c r="O45" s="5"/>
      <c r="P45" s="5"/>
      <c r="Q45" s="6"/>
    </row>
    <row r="46" spans="2:17" x14ac:dyDescent="0.25">
      <c r="B46" s="111" t="s">
        <v>81</v>
      </c>
      <c r="L46" s="132"/>
      <c r="M46" s="7"/>
      <c r="N46" s="7"/>
      <c r="O46" s="5"/>
      <c r="P46" s="5"/>
      <c r="Q46" s="6"/>
    </row>
    <row r="47" spans="2:17" x14ac:dyDescent="0.25">
      <c r="L47" s="132"/>
      <c r="M47" s="7"/>
      <c r="N47" s="7"/>
      <c r="O47" s="5"/>
      <c r="P47" s="5"/>
      <c r="Q47" s="6"/>
    </row>
    <row r="48" spans="2:17" ht="15" x14ac:dyDescent="0.25">
      <c r="B48" s="120" t="s">
        <v>73</v>
      </c>
      <c r="L48" s="132"/>
      <c r="M48" s="7"/>
      <c r="N48" s="7"/>
      <c r="O48" s="5"/>
      <c r="P48" s="5"/>
      <c r="Q48" s="6"/>
    </row>
    <row r="49" spans="2:17" x14ac:dyDescent="0.25">
      <c r="B49" s="111" t="s">
        <v>75</v>
      </c>
      <c r="L49" s="132"/>
      <c r="M49" s="7"/>
      <c r="N49" s="7"/>
      <c r="O49" s="5"/>
      <c r="P49" s="5"/>
      <c r="Q49" s="6"/>
    </row>
    <row r="50" spans="2:17" x14ac:dyDescent="0.25">
      <c r="B50" s="111" t="s">
        <v>76</v>
      </c>
      <c r="L50" s="132"/>
      <c r="M50" s="7"/>
      <c r="N50" s="7"/>
      <c r="O50" s="5"/>
      <c r="P50" s="5"/>
      <c r="Q50" s="6"/>
    </row>
    <row r="51" spans="2:17" x14ac:dyDescent="0.2">
      <c r="B51" s="123" t="s">
        <v>724</v>
      </c>
      <c r="L51" s="132"/>
      <c r="M51" s="7"/>
      <c r="N51" s="7"/>
      <c r="O51" s="5"/>
      <c r="P51" s="5"/>
      <c r="Q51" s="6"/>
    </row>
    <row r="52" spans="2:17" x14ac:dyDescent="0.25">
      <c r="L52" s="132"/>
      <c r="M52" s="7"/>
      <c r="N52" s="7"/>
      <c r="O52" s="5"/>
      <c r="P52" s="5"/>
      <c r="Q52" s="6"/>
    </row>
    <row r="53" spans="2:17" x14ac:dyDescent="0.25">
      <c r="L53" s="132"/>
      <c r="M53" s="7"/>
      <c r="N53" s="7"/>
      <c r="O53" s="5"/>
      <c r="P53" s="5"/>
      <c r="Q53" s="6"/>
    </row>
    <row r="54" spans="2:17" x14ac:dyDescent="0.25">
      <c r="B54" s="111" t="s">
        <v>692</v>
      </c>
      <c r="L54" s="132"/>
      <c r="M54" s="7"/>
      <c r="N54" s="7"/>
      <c r="O54" s="5"/>
      <c r="P54" s="5"/>
      <c r="Q54" s="6"/>
    </row>
    <row r="55" spans="2:17" x14ac:dyDescent="0.25">
      <c r="B55" s="111" t="s">
        <v>691</v>
      </c>
      <c r="L55" s="132"/>
      <c r="M55" s="7"/>
      <c r="N55" s="7"/>
      <c r="O55" s="5"/>
      <c r="P55" s="5"/>
      <c r="Q55" s="6"/>
    </row>
    <row r="56" spans="2:17" x14ac:dyDescent="0.25">
      <c r="B56" s="111" t="s">
        <v>39</v>
      </c>
      <c r="L56" s="132"/>
      <c r="M56" s="7"/>
      <c r="N56" s="7"/>
      <c r="O56" s="5"/>
      <c r="P56" s="5"/>
      <c r="Q56" s="6"/>
    </row>
    <row r="57" spans="2:17" x14ac:dyDescent="0.25">
      <c r="L57" s="9"/>
      <c r="M57" s="124"/>
      <c r="N57" s="125"/>
      <c r="O57" s="117"/>
      <c r="P57" s="117"/>
      <c r="Q57" s="118"/>
    </row>
    <row r="58" spans="2:17" x14ac:dyDescent="0.25">
      <c r="B58" s="122"/>
      <c r="L58" s="10"/>
      <c r="M58" s="126"/>
      <c r="N58" s="127"/>
      <c r="O58" s="128"/>
      <c r="P58" s="128"/>
      <c r="Q58" s="129"/>
    </row>
  </sheetData>
  <sheetProtection formatCells="0" selectLockedCells="1"/>
  <mergeCells count="4">
    <mergeCell ref="C2:I2"/>
    <mergeCell ref="C3:I3"/>
    <mergeCell ref="B6:I6"/>
    <mergeCell ref="B8:I8"/>
  </mergeCells>
  <printOptions horizontalCentered="1"/>
  <pageMargins left="0.19685039370078741" right="0.19685039370078741" top="0.39370078740157483" bottom="0.39370078740157483" header="0.19685039370078741" footer="0.19685039370078741"/>
  <pageSetup paperSize="9" orientation="portrait" r:id="rId1"/>
  <headerFooter>
    <oddFooter>&amp;C&amp;9&amp;F -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R60"/>
  <sheetViews>
    <sheetView topLeftCell="A24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Fiche_Organisateur_N°2!$D$20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IF(Fiche_Organisateur_N°2!$E$20="","-",Fiche_Organisateur_N°2!$E$20)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CONCATENATE(Fiche_Organisateur_N°2!$F$20," - ",Fiche_Organisateur_N°2!$G$20)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IF(Fiche_Organisateur_N°2!$H$20=""," - ",Fiche_Organisateur_N°2!$H$20)</f>
        <v xml:space="preserve"> - </v>
      </c>
      <c r="E17" s="41"/>
      <c r="F17" s="46"/>
      <c r="G17" s="41"/>
      <c r="H17" s="41"/>
      <c r="J17" s="215">
        <f>Fiche_Organisateur_N°2!$C$20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Fiche_Organisateur_N°2!$I$20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IF(Fiche_Organisateur_N°2!$P$20="","-",Fiche_Organisateur_N°2!$P$20)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Fiche_Organisateur_N°2!J20</f>
        <v>0</v>
      </c>
      <c r="E21" s="93"/>
      <c r="F21" s="93"/>
      <c r="G21" s="44" t="s">
        <v>694</v>
      </c>
      <c r="H21" s="238">
        <f>Fiche_Organisateur_N°2!$K$20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Fiche_Organisateur_N°2!$L$20</f>
        <v>0</v>
      </c>
      <c r="E22" s="16"/>
      <c r="F22" s="97"/>
      <c r="G22" s="92" t="s">
        <v>675</v>
      </c>
      <c r="H22" s="243" t="str">
        <f>IF(Fiche_Organisateur_N°2!$N$20="","-",Fiche_Organisateur_N°2!$N$20)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IF(Fiche_Organisateur_N°2!$M$20="","-",Fiche_Organisateur_N°2!$M$20)</f>
        <v>-</v>
      </c>
      <c r="E23" s="41"/>
      <c r="F23" s="41"/>
      <c r="G23" s="92" t="s">
        <v>55</v>
      </c>
      <c r="H23" s="243" t="str">
        <f>IF(Fiche_Organisateur_N°2!$O$20="","-",Fiche_Organisateur_N°2!$O$20)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B35:B41"/>
    <mergeCell ref="G36:J37"/>
    <mergeCell ref="G38:J39"/>
    <mergeCell ref="G40:J41"/>
    <mergeCell ref="D20:F20"/>
    <mergeCell ref="H20:J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C44:F44"/>
    <mergeCell ref="J46:K46"/>
    <mergeCell ref="J47:K47"/>
    <mergeCell ref="J48:K48"/>
    <mergeCell ref="B46:D46"/>
    <mergeCell ref="B11:D11"/>
    <mergeCell ref="F2:K2"/>
    <mergeCell ref="F3:K3"/>
    <mergeCell ref="B8:D8"/>
    <mergeCell ref="B9:D9"/>
    <mergeCell ref="B10:D10"/>
  </mergeCells>
  <conditionalFormatting sqref="N29:N34 N36 N38 N40">
    <cfRule type="cellIs" dxfId="59" priority="2" operator="equal">
      <formula>"OK"</formula>
    </cfRule>
    <cfRule type="cellIs" dxfId="58" priority="3" operator="equal">
      <formula>"OK"</formula>
    </cfRule>
  </conditionalFormatting>
  <conditionalFormatting sqref="N29:N34 N36 N38 N40">
    <cfRule type="cellIs" dxfId="57" priority="1" operator="equal">
      <formula>"OK"</formula>
    </cfRule>
  </conditionalFormatting>
  <hyperlinks>
    <hyperlink ref="B11" r:id="rId1" xr:uid="{00000000-0004-0000-09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portrait" r:id="rId2"/>
  <headerFooter>
    <oddFooter>&amp;C&amp;9&amp;F - &amp;A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R60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31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332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332"/>
      <c r="R8" s="11"/>
    </row>
    <row r="9" spans="2:18" s="54" customFormat="1" ht="15" customHeight="1" x14ac:dyDescent="0.25">
      <c r="B9" s="387" t="s">
        <v>1</v>
      </c>
      <c r="C9" s="387"/>
      <c r="D9" s="387"/>
      <c r="E9" s="332"/>
      <c r="F9" s="74"/>
      <c r="G9" s="70" t="s">
        <v>63</v>
      </c>
      <c r="H9" s="75">
        <f>Fiche_Organisateur_N°1!$E$21</f>
        <v>0</v>
      </c>
      <c r="I9" s="76"/>
      <c r="J9" s="76"/>
      <c r="K9" s="77"/>
      <c r="N9" s="332"/>
      <c r="R9" s="11"/>
    </row>
    <row r="10" spans="2:18" s="54" customFormat="1" ht="15" customHeight="1" x14ac:dyDescent="0.25">
      <c r="B10" s="387" t="s">
        <v>23</v>
      </c>
      <c r="C10" s="387"/>
      <c r="D10" s="387"/>
      <c r="E10" s="332"/>
      <c r="F10" s="74"/>
      <c r="G10" s="76"/>
      <c r="H10" s="78"/>
      <c r="I10" s="76"/>
      <c r="J10" s="76"/>
      <c r="K10" s="77"/>
      <c r="N10" s="332"/>
      <c r="R10" s="11"/>
    </row>
    <row r="11" spans="2:18" s="54" customFormat="1" ht="15" customHeight="1" x14ac:dyDescent="0.25">
      <c r="B11" s="390" t="s">
        <v>47</v>
      </c>
      <c r="C11" s="390"/>
      <c r="D11" s="390"/>
      <c r="E11" s="334"/>
      <c r="F11" s="74"/>
      <c r="G11" s="80"/>
      <c r="H11" s="81"/>
      <c r="I11" s="76"/>
      <c r="J11" s="76"/>
      <c r="K11" s="77"/>
      <c r="N11" s="332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Fiche_Organisateur_N°2!$D$21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IF(Fiche_Organisateur_N°2!$E$21="","-",Fiche_Organisateur_N°2!$E$21)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CONCATENATE(Fiche_Organisateur_N°2!$F$21," - ",Fiche_Organisateur_N°2!$G$20)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IF(Fiche_Organisateur_N°2!$H$21=""," - ",Fiche_Organisateur_N°2!$H$21)</f>
        <v xml:space="preserve"> - </v>
      </c>
      <c r="E17" s="41"/>
      <c r="F17" s="46"/>
      <c r="G17" s="41"/>
      <c r="H17" s="41"/>
      <c r="J17" s="215">
        <f>Fiche_Organisateur_N°2!$C$21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15" customHeight="1" x14ac:dyDescent="0.25">
      <c r="B19" s="39"/>
      <c r="C19" s="44" t="s">
        <v>53</v>
      </c>
      <c r="D19" s="212">
        <f>Fiche_Organisateur_N°2!$I$21</f>
        <v>0</v>
      </c>
      <c r="E19" s="41"/>
      <c r="F19" s="46"/>
      <c r="G19" s="41"/>
      <c r="H19" s="41"/>
      <c r="I19" s="41"/>
      <c r="J19" s="41"/>
      <c r="K19" s="91"/>
    </row>
    <row r="20" spans="2:14" ht="15" customHeight="1" x14ac:dyDescent="0.25">
      <c r="B20" s="39"/>
      <c r="C20" s="44" t="s">
        <v>54</v>
      </c>
      <c r="D20" s="396" t="str">
        <f>IF(Fiche_Organisateur_N°2!$P$21="","-",Fiche_Organisateur_N°2!$P$21)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Fiche_Organisateur_N°2!J21</f>
        <v>0</v>
      </c>
      <c r="E21" s="93"/>
      <c r="F21" s="93"/>
      <c r="G21" s="44" t="s">
        <v>694</v>
      </c>
      <c r="H21" s="336">
        <f>Fiche_Organisateur_N°2!$K$21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Fiche_Organisateur_N°2!$L$21</f>
        <v>0</v>
      </c>
      <c r="E22" s="16"/>
      <c r="F22" s="97"/>
      <c r="G22" s="92" t="s">
        <v>675</v>
      </c>
      <c r="H22" s="336" t="str">
        <f>IF(Fiche_Organisateur_N°2!$N$21="","-",Fiche_Organisateur_N°2!$N$21)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IF(Fiche_Organisateur_N°2!$M$21="","-",Fiche_Organisateur_N°2!$M$21)</f>
        <v>-</v>
      </c>
      <c r="E23" s="41"/>
      <c r="F23" s="41"/>
      <c r="G23" s="92" t="s">
        <v>55</v>
      </c>
      <c r="H23" s="336" t="str">
        <f>IF(Fiche_Organisateur_N°2!$O$21="","-",Fiche_Organisateur_N°2!$O$21)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337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337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337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337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337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337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331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331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335"/>
      <c r="D45" s="335"/>
      <c r="E45" s="335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333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333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J47:K47"/>
    <mergeCell ref="J48:K48"/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C44:F44"/>
    <mergeCell ref="B46:D46"/>
    <mergeCell ref="J46:K46"/>
    <mergeCell ref="G34:H34"/>
    <mergeCell ref="F2:K2"/>
    <mergeCell ref="F3:K3"/>
    <mergeCell ref="B8:D8"/>
    <mergeCell ref="B9:D9"/>
    <mergeCell ref="B10:D10"/>
    <mergeCell ref="B35:B41"/>
    <mergeCell ref="G36:J37"/>
    <mergeCell ref="G38:J39"/>
    <mergeCell ref="G40:J41"/>
    <mergeCell ref="B11:D11"/>
  </mergeCells>
  <conditionalFormatting sqref="N29:N34 N36 N38 N40">
    <cfRule type="cellIs" dxfId="56" priority="1" operator="equal">
      <formula>"OK"</formula>
    </cfRule>
  </conditionalFormatting>
  <conditionalFormatting sqref="N29:N34 N36 N38 N40">
    <cfRule type="cellIs" dxfId="55" priority="2" operator="equal">
      <formula>"OK"</formula>
    </cfRule>
    <cfRule type="cellIs" dxfId="54" priority="3" operator="equal">
      <formula>"OK"</formula>
    </cfRule>
  </conditionalFormatting>
  <hyperlinks>
    <hyperlink ref="B11" r:id="rId1" xr:uid="{00000000-0004-0000-0A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portrait" r:id="rId2"/>
  <headerFooter>
    <oddFooter>&amp;C&amp;9&amp;F - &amp;A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R60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31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332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332"/>
      <c r="R8" s="11"/>
    </row>
    <row r="9" spans="2:18" s="54" customFormat="1" ht="15" customHeight="1" x14ac:dyDescent="0.25">
      <c r="B9" s="387" t="s">
        <v>1</v>
      </c>
      <c r="C9" s="387"/>
      <c r="D9" s="387"/>
      <c r="E9" s="332"/>
      <c r="F9" s="74"/>
      <c r="G9" s="70" t="s">
        <v>63</v>
      </c>
      <c r="H9" s="75">
        <f>Fiche_Organisateur_N°1!$E$21</f>
        <v>0</v>
      </c>
      <c r="I9" s="76"/>
      <c r="J9" s="76"/>
      <c r="K9" s="77"/>
      <c r="N9" s="332"/>
      <c r="R9" s="11"/>
    </row>
    <row r="10" spans="2:18" s="54" customFormat="1" ht="15" customHeight="1" x14ac:dyDescent="0.25">
      <c r="B10" s="387" t="s">
        <v>23</v>
      </c>
      <c r="C10" s="387"/>
      <c r="D10" s="387"/>
      <c r="E10" s="332"/>
      <c r="F10" s="74"/>
      <c r="G10" s="76"/>
      <c r="H10" s="78"/>
      <c r="I10" s="76"/>
      <c r="J10" s="76"/>
      <c r="K10" s="77"/>
      <c r="N10" s="332"/>
      <c r="R10" s="11"/>
    </row>
    <row r="11" spans="2:18" s="54" customFormat="1" ht="15" customHeight="1" x14ac:dyDescent="0.25">
      <c r="B11" s="390" t="s">
        <v>47</v>
      </c>
      <c r="C11" s="390"/>
      <c r="D11" s="390"/>
      <c r="E11" s="334"/>
      <c r="F11" s="74"/>
      <c r="G11" s="80"/>
      <c r="H11" s="81"/>
      <c r="I11" s="76"/>
      <c r="J11" s="76"/>
      <c r="K11" s="77"/>
      <c r="N11" s="332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Fiche_Organisateur_N°2!$D$22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IF(Fiche_Organisateur_N°2!$E$22="","-",Fiche_Organisateur_N°2!$E$22)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CONCATENATE(Fiche_Organisateur_N°2!$F$22," - ",Fiche_Organisateur_N°2!$G$22)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IF(Fiche_Organisateur_N°2!$H$22=""," - ",Fiche_Organisateur_N°2!$H$22)</f>
        <v xml:space="preserve"> - </v>
      </c>
      <c r="E17" s="41"/>
      <c r="F17" s="46"/>
      <c r="G17" s="41"/>
      <c r="H17" s="41"/>
      <c r="J17" s="215">
        <f>Fiche_Organisateur_N°2!$C$22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15" customHeight="1" x14ac:dyDescent="0.25">
      <c r="B19" s="39"/>
      <c r="C19" s="44" t="s">
        <v>53</v>
      </c>
      <c r="D19" s="212">
        <f>Fiche_Organisateur_N°2!$I$22</f>
        <v>0</v>
      </c>
      <c r="E19" s="41"/>
      <c r="F19" s="46"/>
      <c r="G19" s="41"/>
      <c r="H19" s="41"/>
      <c r="I19" s="41"/>
      <c r="J19" s="41"/>
      <c r="K19" s="91"/>
    </row>
    <row r="20" spans="2:14" ht="15" customHeight="1" x14ac:dyDescent="0.25">
      <c r="B20" s="39"/>
      <c r="C20" s="44" t="s">
        <v>54</v>
      </c>
      <c r="D20" s="396" t="str">
        <f>IF(Fiche_Organisateur_N°2!$P$22="","-",Fiche_Organisateur_N°2!$P$22)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Fiche_Organisateur_N°2!J22</f>
        <v>0</v>
      </c>
      <c r="E21" s="93"/>
      <c r="F21" s="93"/>
      <c r="G21" s="44" t="s">
        <v>694</v>
      </c>
      <c r="H21" s="336">
        <f>Fiche_Organisateur_N°2!$K$22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Fiche_Organisateur_N°2!$L$22</f>
        <v>0</v>
      </c>
      <c r="E22" s="16"/>
      <c r="F22" s="97"/>
      <c r="G22" s="92" t="s">
        <v>675</v>
      </c>
      <c r="H22" s="336" t="str">
        <f>IF(Fiche_Organisateur_N°2!$N$22="","-",Fiche_Organisateur_N°2!$N$22)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IF(Fiche_Organisateur_N°2!$M$22="","-",Fiche_Organisateur_N°2!$M$22)</f>
        <v>-</v>
      </c>
      <c r="E23" s="41"/>
      <c r="F23" s="41"/>
      <c r="G23" s="92" t="s">
        <v>55</v>
      </c>
      <c r="H23" s="336" t="str">
        <f>IF(Fiche_Organisateur_N°2!$O$22="","-",Fiche_Organisateur_N°2!$O$22)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337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337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337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337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337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337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331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331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335"/>
      <c r="D45" s="335"/>
      <c r="E45" s="335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333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333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">
    <cfRule type="cellIs" dxfId="53" priority="1" operator="equal">
      <formula>"OK"</formula>
    </cfRule>
  </conditionalFormatting>
  <conditionalFormatting sqref="N29:N34 N36 N38 N40">
    <cfRule type="cellIs" dxfId="52" priority="2" operator="equal">
      <formula>"OK"</formula>
    </cfRule>
    <cfRule type="cellIs" dxfId="51" priority="3" operator="equal">
      <formula>"OK"</formula>
    </cfRule>
  </conditionalFormatting>
  <hyperlinks>
    <hyperlink ref="B11" r:id="rId1" xr:uid="{00000000-0004-0000-0B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r:id="rId2"/>
  <headerFooter>
    <oddFooter>&amp;C&amp;9&amp;F - &amp;A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R60"/>
  <sheetViews>
    <sheetView topLeftCell="A3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31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332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332"/>
      <c r="R8" s="11"/>
    </row>
    <row r="9" spans="2:18" s="54" customFormat="1" ht="15" customHeight="1" x14ac:dyDescent="0.25">
      <c r="B9" s="387" t="s">
        <v>1</v>
      </c>
      <c r="C9" s="387"/>
      <c r="D9" s="387"/>
      <c r="E9" s="332"/>
      <c r="F9" s="74"/>
      <c r="G9" s="70" t="s">
        <v>63</v>
      </c>
      <c r="H9" s="75">
        <f>Fiche_Organisateur_N°1!$E$21</f>
        <v>0</v>
      </c>
      <c r="I9" s="76"/>
      <c r="J9" s="76"/>
      <c r="K9" s="77"/>
      <c r="N9" s="332"/>
      <c r="R9" s="11"/>
    </row>
    <row r="10" spans="2:18" s="54" customFormat="1" ht="15" customHeight="1" x14ac:dyDescent="0.25">
      <c r="B10" s="387" t="s">
        <v>23</v>
      </c>
      <c r="C10" s="387"/>
      <c r="D10" s="387"/>
      <c r="E10" s="332"/>
      <c r="F10" s="74"/>
      <c r="G10" s="76"/>
      <c r="H10" s="78"/>
      <c r="I10" s="76"/>
      <c r="J10" s="76"/>
      <c r="K10" s="77"/>
      <c r="N10" s="332"/>
      <c r="R10" s="11"/>
    </row>
    <row r="11" spans="2:18" s="54" customFormat="1" ht="15" customHeight="1" x14ac:dyDescent="0.25">
      <c r="B11" s="390" t="s">
        <v>47</v>
      </c>
      <c r="C11" s="390"/>
      <c r="D11" s="390"/>
      <c r="E11" s="334"/>
      <c r="F11" s="74"/>
      <c r="G11" s="80"/>
      <c r="H11" s="81"/>
      <c r="I11" s="76"/>
      <c r="J11" s="76"/>
      <c r="K11" s="77"/>
      <c r="N11" s="332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Fiche_Organisateur_N°2!$D$23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IF(Fiche_Organisateur_N°2!$E$23="","-",Fiche_Organisateur_N°2!$E$23)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CONCATENATE(Fiche_Organisateur_N°2!$F$23," - ",Fiche_Organisateur_N°2!$G$23)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IF(Fiche_Organisateur_N°2!$H$23=""," - ",Fiche_Organisateur_N°2!$H$23)</f>
        <v xml:space="preserve"> - </v>
      </c>
      <c r="E17" s="41"/>
      <c r="F17" s="46"/>
      <c r="G17" s="41"/>
      <c r="H17" s="41"/>
      <c r="J17" s="215">
        <f>Fiche_Organisateur_N°2!$C$23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15" customHeight="1" x14ac:dyDescent="0.25">
      <c r="B19" s="39"/>
      <c r="C19" s="44" t="s">
        <v>53</v>
      </c>
      <c r="D19" s="212">
        <f>Fiche_Organisateur_N°2!$I$23</f>
        <v>0</v>
      </c>
      <c r="E19" s="41"/>
      <c r="F19" s="46"/>
      <c r="G19" s="41"/>
      <c r="H19" s="41"/>
      <c r="I19" s="41"/>
      <c r="J19" s="41"/>
      <c r="K19" s="91"/>
    </row>
    <row r="20" spans="2:14" ht="15" customHeight="1" x14ac:dyDescent="0.25">
      <c r="B20" s="39"/>
      <c r="C20" s="44" t="s">
        <v>54</v>
      </c>
      <c r="D20" s="396" t="str">
        <f>IF(Fiche_Organisateur_N°2!$P$23="","-",Fiche_Organisateur_N°2!$P$23)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Fiche_Organisateur_N°2!J23</f>
        <v>0</v>
      </c>
      <c r="E21" s="93"/>
      <c r="F21" s="93"/>
      <c r="G21" s="44" t="s">
        <v>694</v>
      </c>
      <c r="H21" s="336">
        <f>Fiche_Organisateur_N°2!$K$23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Fiche_Organisateur_N°2!$L$23</f>
        <v>0</v>
      </c>
      <c r="E22" s="16"/>
      <c r="F22" s="97"/>
      <c r="G22" s="92" t="s">
        <v>675</v>
      </c>
      <c r="H22" s="336" t="str">
        <f>IF(Fiche_Organisateur_N°2!$N$23="","-",Fiche_Organisateur_N°2!$N$23)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IF(Fiche_Organisateur_N°2!$M$23="","-",Fiche_Organisateur_N°2!$M$23)</f>
        <v>-</v>
      </c>
      <c r="E23" s="41"/>
      <c r="F23" s="41"/>
      <c r="G23" s="92" t="s">
        <v>55</v>
      </c>
      <c r="H23" s="336" t="str">
        <f>IF(Fiche_Organisateur_N°2!$O$23="","-",Fiche_Organisateur_N°2!$O$23)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337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337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337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337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337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337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331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331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335"/>
      <c r="D45" s="335"/>
      <c r="E45" s="335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333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333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">
    <cfRule type="cellIs" dxfId="50" priority="1" operator="equal">
      <formula>"OK"</formula>
    </cfRule>
  </conditionalFormatting>
  <conditionalFormatting sqref="N29:N34 N36 N38 N40">
    <cfRule type="cellIs" dxfId="49" priority="2" operator="equal">
      <formula>"OK"</formula>
    </cfRule>
    <cfRule type="cellIs" dxfId="48" priority="3" operator="equal">
      <formula>"OK"</formula>
    </cfRule>
  </conditionalFormatting>
  <hyperlinks>
    <hyperlink ref="B11" r:id="rId1" xr:uid="{00000000-0004-0000-0C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r:id="rId2"/>
  <headerFooter>
    <oddFooter>&amp;C&amp;9&amp;F - &amp;A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R60"/>
  <sheetViews>
    <sheetView topLeftCell="A24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31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332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332"/>
      <c r="R8" s="11"/>
    </row>
    <row r="9" spans="2:18" s="54" customFormat="1" ht="15" customHeight="1" x14ac:dyDescent="0.25">
      <c r="B9" s="387" t="s">
        <v>1</v>
      </c>
      <c r="C9" s="387"/>
      <c r="D9" s="387"/>
      <c r="E9" s="332"/>
      <c r="F9" s="74"/>
      <c r="G9" s="70" t="s">
        <v>63</v>
      </c>
      <c r="H9" s="75">
        <f>Fiche_Organisateur_N°1!$E$21</f>
        <v>0</v>
      </c>
      <c r="I9" s="76"/>
      <c r="J9" s="76"/>
      <c r="K9" s="77"/>
      <c r="N9" s="332"/>
      <c r="R9" s="11"/>
    </row>
    <row r="10" spans="2:18" s="54" customFormat="1" ht="15" customHeight="1" x14ac:dyDescent="0.25">
      <c r="B10" s="387" t="s">
        <v>23</v>
      </c>
      <c r="C10" s="387"/>
      <c r="D10" s="387"/>
      <c r="E10" s="332"/>
      <c r="F10" s="74"/>
      <c r="G10" s="76"/>
      <c r="H10" s="78"/>
      <c r="I10" s="76"/>
      <c r="J10" s="76"/>
      <c r="K10" s="77"/>
      <c r="N10" s="332"/>
      <c r="R10" s="11"/>
    </row>
    <row r="11" spans="2:18" s="54" customFormat="1" ht="15" customHeight="1" x14ac:dyDescent="0.25">
      <c r="B11" s="390" t="s">
        <v>47</v>
      </c>
      <c r="C11" s="390"/>
      <c r="D11" s="390"/>
      <c r="E11" s="334"/>
      <c r="F11" s="74"/>
      <c r="G11" s="80"/>
      <c r="H11" s="81"/>
      <c r="I11" s="76"/>
      <c r="J11" s="76"/>
      <c r="K11" s="77"/>
      <c r="N11" s="332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Fiche_Organisateur_N°2!$D$24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IF(Fiche_Organisateur_N°2!$E$24="","-",Fiche_Organisateur_N°2!$E$24)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CONCATENATE(Fiche_Organisateur_N°2!$F$24," - ",Fiche_Organisateur_N°2!$G$24)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IF(Fiche_Organisateur_N°2!$H$24=""," - ",Fiche_Organisateur_N°2!$H$24)</f>
        <v xml:space="preserve"> - </v>
      </c>
      <c r="E17" s="41"/>
      <c r="F17" s="46"/>
      <c r="G17" s="41"/>
      <c r="H17" s="41"/>
      <c r="J17" s="215">
        <f>Fiche_Organisateur_N°2!$C$24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15" customHeight="1" x14ac:dyDescent="0.25">
      <c r="B19" s="39"/>
      <c r="C19" s="44" t="s">
        <v>53</v>
      </c>
      <c r="D19" s="212">
        <f>Fiche_Organisateur_N°2!$I$24</f>
        <v>0</v>
      </c>
      <c r="E19" s="41"/>
      <c r="F19" s="46"/>
      <c r="G19" s="41"/>
      <c r="H19" s="41"/>
      <c r="I19" s="41"/>
      <c r="J19" s="41"/>
      <c r="K19" s="91"/>
    </row>
    <row r="20" spans="2:14" ht="15" customHeight="1" x14ac:dyDescent="0.25">
      <c r="B20" s="39"/>
      <c r="C20" s="44" t="s">
        <v>54</v>
      </c>
      <c r="D20" s="396" t="str">
        <f>IF(Fiche_Organisateur_N°2!$P$24="","-",Fiche_Organisateur_N°2!$P$24)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Fiche_Organisateur_N°2!J24</f>
        <v>0</v>
      </c>
      <c r="E21" s="93"/>
      <c r="F21" s="93"/>
      <c r="G21" s="44" t="s">
        <v>694</v>
      </c>
      <c r="H21" s="336">
        <f>Fiche_Organisateur_N°2!$K$24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Fiche_Organisateur_N°2!$L$24</f>
        <v>0</v>
      </c>
      <c r="E22" s="16"/>
      <c r="F22" s="97"/>
      <c r="G22" s="92" t="s">
        <v>675</v>
      </c>
      <c r="H22" s="336" t="str">
        <f>IF(Fiche_Organisateur_N°2!$N$24="","-",Fiche_Organisateur_N°2!$N$24)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IF(Fiche_Organisateur_N°2!$M$24="","-",Fiche_Organisateur_N°2!$M$24)</f>
        <v>-</v>
      </c>
      <c r="E23" s="41"/>
      <c r="F23" s="41"/>
      <c r="G23" s="92" t="s">
        <v>55</v>
      </c>
      <c r="H23" s="336" t="str">
        <f>IF(Fiche_Organisateur_N°2!$O$24="","-",Fiche_Organisateur_N°2!$O$24)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337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337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337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337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337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337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331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331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335"/>
      <c r="D45" s="335"/>
      <c r="E45" s="335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333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333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">
    <cfRule type="cellIs" dxfId="47" priority="1" operator="equal">
      <formula>"OK"</formula>
    </cfRule>
  </conditionalFormatting>
  <conditionalFormatting sqref="N29:N34 N36 N38 N40">
    <cfRule type="cellIs" dxfId="46" priority="2" operator="equal">
      <formula>"OK"</formula>
    </cfRule>
    <cfRule type="cellIs" dxfId="45" priority="3" operator="equal">
      <formula>"OK"</formula>
    </cfRule>
  </conditionalFormatting>
  <hyperlinks>
    <hyperlink ref="B11" r:id="rId1" xr:uid="{00000000-0004-0000-0D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2" orientation="portrait" r:id="rId2"/>
  <headerFooter>
    <oddFooter>&amp;C&amp;9&amp;F - &amp;A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R60"/>
  <sheetViews>
    <sheetView topLeftCell="A13" zoomScale="80" zoomScaleNormal="80" workbookViewId="0">
      <selection activeCell="N15" sqref="N15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31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332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332"/>
      <c r="R8" s="11"/>
    </row>
    <row r="9" spans="2:18" s="54" customFormat="1" ht="15" customHeight="1" x14ac:dyDescent="0.25">
      <c r="B9" s="387" t="s">
        <v>1</v>
      </c>
      <c r="C9" s="387"/>
      <c r="D9" s="387"/>
      <c r="E9" s="332"/>
      <c r="F9" s="74"/>
      <c r="G9" s="70" t="s">
        <v>63</v>
      </c>
      <c r="H9" s="75">
        <f>Fiche_Organisateur_N°1!$E$21</f>
        <v>0</v>
      </c>
      <c r="I9" s="76"/>
      <c r="J9" s="76"/>
      <c r="K9" s="77"/>
      <c r="N9" s="332"/>
      <c r="R9" s="11"/>
    </row>
    <row r="10" spans="2:18" s="54" customFormat="1" ht="15" customHeight="1" x14ac:dyDescent="0.25">
      <c r="B10" s="387" t="s">
        <v>23</v>
      </c>
      <c r="C10" s="387"/>
      <c r="D10" s="387"/>
      <c r="E10" s="332"/>
      <c r="F10" s="74"/>
      <c r="G10" s="76"/>
      <c r="H10" s="78"/>
      <c r="I10" s="76"/>
      <c r="J10" s="76"/>
      <c r="K10" s="77"/>
      <c r="N10" s="332"/>
      <c r="R10" s="11"/>
    </row>
    <row r="11" spans="2:18" s="54" customFormat="1" ht="15" customHeight="1" x14ac:dyDescent="0.25">
      <c r="B11" s="390" t="s">
        <v>47</v>
      </c>
      <c r="C11" s="390"/>
      <c r="D11" s="390"/>
      <c r="E11" s="334"/>
      <c r="F11" s="74"/>
      <c r="G11" s="80"/>
      <c r="H11" s="81"/>
      <c r="I11" s="76"/>
      <c r="J11" s="76"/>
      <c r="K11" s="77"/>
      <c r="N11" s="332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Fiche_Organisateur_N°2!$D$25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IF(Fiche_Organisateur_N°2!$E$25="","-",Fiche_Organisateur_N°2!$E$25)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CONCATENATE(Fiche_Organisateur_N°2!$F$25," - ",Fiche_Organisateur_N°2!$G$25)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IF(Fiche_Organisateur_N°2!$H$25=""," - ",Fiche_Organisateur_N°2!$H$25)</f>
        <v xml:space="preserve"> - </v>
      </c>
      <c r="E17" s="41"/>
      <c r="F17" s="46"/>
      <c r="G17" s="41"/>
      <c r="H17" s="41"/>
      <c r="J17" s="215">
        <f>Fiche_Organisateur_N°2!$C$25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15" customHeight="1" x14ac:dyDescent="0.25">
      <c r="B19" s="39"/>
      <c r="C19" s="44" t="s">
        <v>53</v>
      </c>
      <c r="D19" s="212">
        <f>Fiche_Organisateur_N°2!$I$25</f>
        <v>0</v>
      </c>
      <c r="E19" s="41"/>
      <c r="F19" s="46"/>
      <c r="G19" s="41"/>
      <c r="H19" s="41"/>
      <c r="I19" s="41"/>
      <c r="J19" s="41"/>
      <c r="K19" s="91"/>
    </row>
    <row r="20" spans="2:14" ht="15" customHeight="1" x14ac:dyDescent="0.25">
      <c r="B20" s="39"/>
      <c r="C20" s="44" t="s">
        <v>54</v>
      </c>
      <c r="D20" s="396" t="str">
        <f>IF(Fiche_Organisateur_N°2!$P$25="","-",Fiche_Organisateur_N°2!$P$25)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Fiche_Organisateur_N°2!J25</f>
        <v>0</v>
      </c>
      <c r="E21" s="93"/>
      <c r="F21" s="93"/>
      <c r="G21" s="44" t="s">
        <v>694</v>
      </c>
      <c r="H21" s="336">
        <f>Fiche_Organisateur_N°2!$K$25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Fiche_Organisateur_N°2!$L$25</f>
        <v>0</v>
      </c>
      <c r="E22" s="16"/>
      <c r="F22" s="97"/>
      <c r="G22" s="92" t="s">
        <v>675</v>
      </c>
      <c r="H22" s="336" t="str">
        <f>IF(Fiche_Organisateur_N°2!$N$25="","-",Fiche_Organisateur_N°2!$N$25)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IF(Fiche_Organisateur_N°2!$M$25="","-",Fiche_Organisateur_N°2!$M$25)</f>
        <v>-</v>
      </c>
      <c r="E23" s="41"/>
      <c r="F23" s="41"/>
      <c r="G23" s="92" t="s">
        <v>55</v>
      </c>
      <c r="H23" s="336" t="str">
        <f>IF(Fiche_Organisateur_N°2!$O$25="","-",Fiche_Organisateur_N°2!$O$25)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337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337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337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337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337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337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331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331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335"/>
      <c r="D45" s="335"/>
      <c r="E45" s="335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333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333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">
    <cfRule type="cellIs" dxfId="44" priority="1" operator="equal">
      <formula>"OK"</formula>
    </cfRule>
  </conditionalFormatting>
  <conditionalFormatting sqref="N29:N34 N36 N38 N40">
    <cfRule type="cellIs" dxfId="43" priority="2" operator="equal">
      <formula>"OK"</formula>
    </cfRule>
    <cfRule type="cellIs" dxfId="42" priority="3" operator="equal">
      <formula>"OK"</formula>
    </cfRule>
  </conditionalFormatting>
  <hyperlinks>
    <hyperlink ref="B11" r:id="rId1" xr:uid="{00000000-0004-0000-0E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R63"/>
  <sheetViews>
    <sheetView topLeftCell="A31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Fiche_Organisateur_N°2!$D$26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IF(Fiche_Organisateur_N°2!$E$26="","-",Fiche_Organisateur_N°2!$E$26)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CONCATENATE(Fiche_Organisateur_N°2!$F$26," - ",Fiche_Organisateur_N°2!$G$26)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IF(Fiche_Organisateur_N°2!$H$26=""," - ",Fiche_Organisateur_N°2!$H$26)</f>
        <v xml:space="preserve"> - </v>
      </c>
      <c r="E17" s="41"/>
      <c r="F17" s="46"/>
      <c r="G17" s="41"/>
      <c r="H17" s="41"/>
      <c r="J17" s="215">
        <f>Fiche_Organisateur_N°2!$C$26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Fiche_Organisateur_N°2!$I$26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IF(Fiche_Organisateur_N°2!$P$26="","-",Fiche_Organisateur_N°2!$P$26)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Fiche_Organisateur_N°2!J26</f>
        <v>0</v>
      </c>
      <c r="E21" s="93"/>
      <c r="F21" s="93"/>
      <c r="G21" s="44" t="s">
        <v>694</v>
      </c>
      <c r="H21" s="238">
        <f>Fiche_Organisateur_N°2!$K$26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Fiche_Organisateur_N°2!$L$26</f>
        <v>0</v>
      </c>
      <c r="E22" s="16"/>
      <c r="F22" s="97"/>
      <c r="G22" s="92" t="s">
        <v>675</v>
      </c>
      <c r="H22" s="243" t="str">
        <f>IF(Fiche_Organisateur_N°2!$N$26="","-",Fiche_Organisateur_N°2!$N$26)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IF(Fiche_Organisateur_N°2!$M$26="","-",Fiche_Organisateur_N°2!$M$26)</f>
        <v>-</v>
      </c>
      <c r="E23" s="41"/>
      <c r="F23" s="41"/>
      <c r="G23" s="92" t="s">
        <v>55</v>
      </c>
      <c r="H23" s="243" t="str">
        <f>IF(Fiche_Organisateur_N°2!$O$26="","-",Fiche_Organisateur_N°2!$O$26)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41" priority="2" operator="equal">
      <formula>"OK"</formula>
    </cfRule>
  </conditionalFormatting>
  <conditionalFormatting sqref="N29:N34 N36 N38 N40 N42">
    <cfRule type="cellIs" dxfId="40" priority="1" operator="equal">
      <formula>"OK"</formula>
    </cfRule>
  </conditionalFormatting>
  <hyperlinks>
    <hyperlink ref="B11" r:id="rId1" xr:uid="{00000000-0004-0000-0F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R63"/>
  <sheetViews>
    <sheetView topLeftCell="A19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Fiche_Organisateur_N°2!$D$27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IF(Fiche_Organisateur_N°2!$E$27="","-",Fiche_Organisateur_N°2!$E$27)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CONCATENATE(Fiche_Organisateur_N°2!$F$27," - ",Fiche_Organisateur_N°2!$G$27)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IF(Fiche_Organisateur_N°2!$H$27=""," - ",Fiche_Organisateur_N°2!$H$27)</f>
        <v xml:space="preserve"> - </v>
      </c>
      <c r="E17" s="41"/>
      <c r="F17" s="46"/>
      <c r="G17" s="41"/>
      <c r="H17" s="41"/>
      <c r="J17" s="215">
        <f>Fiche_Organisateur_N°2!$C$27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Fiche_Organisateur_N°2!$I$27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IF(Fiche_Organisateur_N°2!$P$27="","-",Fiche_Organisateur_N°2!$P$27)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Fiche_Organisateur_N°2!J27</f>
        <v>0</v>
      </c>
      <c r="E21" s="93"/>
      <c r="F21" s="93"/>
      <c r="G21" s="44" t="s">
        <v>694</v>
      </c>
      <c r="H21" s="238">
        <f>Fiche_Organisateur_N°2!$K$27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Fiche_Organisateur_N°2!$L$27</f>
        <v>0</v>
      </c>
      <c r="E22" s="16"/>
      <c r="F22" s="97"/>
      <c r="G22" s="92" t="s">
        <v>675</v>
      </c>
      <c r="H22" s="243" t="str">
        <f>IF(Fiche_Organisateur_N°2!$N$27="","-",Fiche_Organisateur_N°2!$N$27)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IF(Fiche_Organisateur_N°2!$M$27="","-",Fiche_Organisateur_N°2!$M$27)</f>
        <v>-</v>
      </c>
      <c r="E23" s="41"/>
      <c r="F23" s="41"/>
      <c r="G23" s="92" t="s">
        <v>55</v>
      </c>
      <c r="H23" s="243" t="str">
        <f>IF(Fiche_Organisateur_N°2!$O$27="","-",Fiche_Organisateur_N°2!$O$27)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9" priority="2" operator="equal">
      <formula>"OK"</formula>
    </cfRule>
  </conditionalFormatting>
  <conditionalFormatting sqref="N29:N34 N36 N38 N40 N42">
    <cfRule type="cellIs" dxfId="38" priority="1" operator="equal">
      <formula>"OK"</formula>
    </cfRule>
  </conditionalFormatting>
  <hyperlinks>
    <hyperlink ref="B11" r:id="rId1" xr:uid="{00000000-0004-0000-10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R63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Fiche_Organisateur_N°2!$D$28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IF(Fiche_Organisateur_N°2!$E$28="","-",Fiche_Organisateur_N°2!$E$28)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CONCATENATE(Fiche_Organisateur_N°2!$F$28," - ",Fiche_Organisateur_N°2!$G$28)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IF(Fiche_Organisateur_N°2!$H$28=""," - ",Fiche_Organisateur_N°2!$H$28)</f>
        <v xml:space="preserve"> - </v>
      </c>
      <c r="E17" s="41"/>
      <c r="F17" s="46"/>
      <c r="G17" s="41"/>
      <c r="H17" s="41"/>
      <c r="J17" s="215">
        <f>Fiche_Organisateur_N°2!$C$28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Fiche_Organisateur_N°2!$I$28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IF(Fiche_Organisateur_N°2!$P$28="","-",Fiche_Organisateur_N°2!$P$28)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Fiche_Organisateur_N°2!J28</f>
        <v>0</v>
      </c>
      <c r="E21" s="93"/>
      <c r="F21" s="93"/>
      <c r="G21" s="44" t="s">
        <v>694</v>
      </c>
      <c r="H21" s="238">
        <f>Fiche_Organisateur_N°2!$K$28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Fiche_Organisateur_N°2!$L$28</f>
        <v>0</v>
      </c>
      <c r="E22" s="16"/>
      <c r="F22" s="97"/>
      <c r="G22" s="92" t="s">
        <v>675</v>
      </c>
      <c r="H22" s="243" t="str">
        <f>IF(Fiche_Organisateur_N°2!$N$28="","-",Fiche_Organisateur_N°2!$N$28)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IF(Fiche_Organisateur_N°2!$M$28="","-",Fiche_Organisateur_N°2!$M$28)</f>
        <v>-</v>
      </c>
      <c r="E23" s="41"/>
      <c r="F23" s="41"/>
      <c r="G23" s="92" t="s">
        <v>55</v>
      </c>
      <c r="H23" s="243" t="str">
        <f>IF(Fiche_Organisateur_N°2!$O$28="","-",Fiche_Organisateur_N°2!$O$28)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416" t="s">
        <v>57</v>
      </c>
      <c r="C28" s="277" t="s">
        <v>726</v>
      </c>
      <c r="D28" s="82"/>
      <c r="E28" s="82"/>
      <c r="F28" s="285"/>
      <c r="G28" s="419"/>
      <c r="H28" s="420"/>
      <c r="I28" s="283"/>
      <c r="J28" s="306"/>
      <c r="K28" s="307"/>
      <c r="N28" s="11"/>
    </row>
    <row r="29" spans="2:14" ht="26.1" customHeight="1" x14ac:dyDescent="0.25">
      <c r="B29" s="417"/>
      <c r="C29" s="277" t="s">
        <v>702</v>
      </c>
      <c r="D29" s="82"/>
      <c r="E29" s="82"/>
      <c r="F29" s="286"/>
      <c r="G29" s="421"/>
      <c r="H29" s="398"/>
      <c r="I29" s="283"/>
      <c r="J29" s="281"/>
      <c r="K29" s="308"/>
      <c r="N29" s="11"/>
    </row>
    <row r="30" spans="2:14" ht="26.1" customHeight="1" x14ac:dyDescent="0.25">
      <c r="B30" s="417"/>
      <c r="C30" s="277" t="s">
        <v>703</v>
      </c>
      <c r="D30" s="82"/>
      <c r="E30" s="82"/>
      <c r="F30" s="286"/>
      <c r="G30" s="421"/>
      <c r="H30" s="398"/>
      <c r="I30" s="283"/>
      <c r="J30" s="281"/>
      <c r="K30" s="308"/>
      <c r="N30" s="11"/>
    </row>
    <row r="31" spans="2:14" ht="26.1" customHeight="1" x14ac:dyDescent="0.25">
      <c r="B31" s="417"/>
      <c r="C31" s="277" t="s">
        <v>704</v>
      </c>
      <c r="D31" s="82"/>
      <c r="E31" s="82"/>
      <c r="F31" s="286"/>
      <c r="G31" s="421"/>
      <c r="H31" s="398"/>
      <c r="I31" s="283"/>
      <c r="J31" s="281"/>
      <c r="K31" s="308"/>
      <c r="N31" s="11"/>
    </row>
    <row r="32" spans="2:14" ht="26.1" customHeight="1" x14ac:dyDescent="0.25">
      <c r="B32" s="417"/>
      <c r="C32" s="277" t="s">
        <v>705</v>
      </c>
      <c r="D32" s="82"/>
      <c r="E32" s="82"/>
      <c r="F32" s="286"/>
      <c r="G32" s="421"/>
      <c r="H32" s="398"/>
      <c r="I32" s="283"/>
      <c r="J32" s="281"/>
      <c r="K32" s="308"/>
      <c r="N32" s="11"/>
    </row>
    <row r="33" spans="2:14" ht="26.1" customHeight="1" x14ac:dyDescent="0.25">
      <c r="B33" s="417"/>
      <c r="C33" s="277" t="s">
        <v>706</v>
      </c>
      <c r="D33" s="82"/>
      <c r="E33" s="82"/>
      <c r="F33" s="286"/>
      <c r="G33" s="421"/>
      <c r="H33" s="398"/>
      <c r="I33" s="283"/>
      <c r="J33" s="281"/>
      <c r="K33" s="308"/>
      <c r="N33" s="11"/>
    </row>
    <row r="34" spans="2:14" ht="26.1" customHeight="1" thickBot="1" x14ac:dyDescent="0.3">
      <c r="B34" s="418"/>
      <c r="C34" s="277" t="s">
        <v>707</v>
      </c>
      <c r="E34" s="82"/>
      <c r="F34" s="287"/>
      <c r="G34" s="422"/>
      <c r="H34" s="423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11"/>
      <c r="I36" s="411"/>
      <c r="J36" s="412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13"/>
      <c r="H37" s="414"/>
      <c r="I37" s="414"/>
      <c r="J37" s="415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7" priority="2" operator="equal">
      <formula>"OK"</formula>
    </cfRule>
  </conditionalFormatting>
  <conditionalFormatting sqref="N29:N34 N36 N38 N40 N42">
    <cfRule type="cellIs" dxfId="36" priority="1" operator="equal">
      <formula>"OK"</formula>
    </cfRule>
  </conditionalFormatting>
  <hyperlinks>
    <hyperlink ref="B11" r:id="rId1" xr:uid="{00000000-0004-0000-11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R63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Fiche_Organisateur_N°2!$D$29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IF(Fiche_Organisateur_N°2!$E$29="","-",Fiche_Organisateur_N°2!$E$29)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CONCATENATE(Fiche_Organisateur_N°2!$F$29," - ",Fiche_Organisateur_N°2!$G$29)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IF(Fiche_Organisateur_N°2!$H$29=""," - ",Fiche_Organisateur_N°2!$H$29)</f>
        <v xml:space="preserve"> - </v>
      </c>
      <c r="E17" s="41"/>
      <c r="F17" s="46"/>
      <c r="G17" s="41"/>
      <c r="H17" s="41"/>
      <c r="J17" s="215">
        <f>Fiche_Organisateur_N°2!$C$29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Fiche_Organisateur_N°2!$I$29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IF(Fiche_Organisateur_N°2!$P$29="","-",Fiche_Organisateur_N°2!$P$29)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Fiche_Organisateur_N°2!J29</f>
        <v>0</v>
      </c>
      <c r="E21" s="93"/>
      <c r="F21" s="93"/>
      <c r="G21" s="44" t="s">
        <v>694</v>
      </c>
      <c r="H21" s="238">
        <f>Fiche_Organisateur_N°2!$K$29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Fiche_Organisateur_N°2!$L$29</f>
        <v>0</v>
      </c>
      <c r="E22" s="16"/>
      <c r="F22" s="97"/>
      <c r="G22" s="92" t="s">
        <v>675</v>
      </c>
      <c r="H22" s="243" t="str">
        <f>IF(Fiche_Organisateur_N°2!$N$29="","-",Fiche_Organisateur_N°2!$N$29)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IF(Fiche_Organisateur_N°2!$M$29="","-",Fiche_Organisateur_N°2!$M$29)</f>
        <v>-</v>
      </c>
      <c r="E23" s="41"/>
      <c r="F23" s="41"/>
      <c r="G23" s="92" t="s">
        <v>55</v>
      </c>
      <c r="H23" s="243" t="str">
        <f>IF(Fiche_Organisateur_N°2!$O$29="","-",Fiche_Organisateur_N°2!$O$29)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5" priority="2" operator="equal">
      <formula>"OK"</formula>
    </cfRule>
  </conditionalFormatting>
  <conditionalFormatting sqref="N29:N34 N36 N38 N40 N42">
    <cfRule type="cellIs" dxfId="34" priority="1" operator="equal">
      <formula>"OK"</formula>
    </cfRule>
  </conditionalFormatting>
  <hyperlinks>
    <hyperlink ref="B11" r:id="rId1" xr:uid="{00000000-0004-0000-12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8:I34"/>
  <sheetViews>
    <sheetView zoomScale="80" zoomScaleNormal="80" workbookViewId="0">
      <selection activeCell="C1" sqref="C1:C1048576"/>
    </sheetView>
  </sheetViews>
  <sheetFormatPr baseColWidth="10" defaultRowHeight="15" x14ac:dyDescent="0.25"/>
  <cols>
    <col min="1" max="1" width="1.7109375" style="11" customWidth="1"/>
    <col min="2" max="4" width="11.42578125" style="11" customWidth="1"/>
    <col min="5" max="5" width="18" style="11" bestFit="1" customWidth="1"/>
    <col min="6" max="7" width="11.42578125" style="11" customWidth="1"/>
    <col min="8" max="8" width="23.28515625" style="11" customWidth="1"/>
    <col min="9" max="9" width="1.7109375" style="95" customWidth="1"/>
    <col min="10" max="10" width="1.7109375" style="11" customWidth="1"/>
    <col min="11" max="16" width="12.28515625" style="11" customWidth="1"/>
    <col min="17" max="17" width="10" style="11" customWidth="1"/>
    <col min="18" max="19" width="1.7109375" style="11" customWidth="1"/>
    <col min="20" max="16384" width="11.42578125" style="11"/>
  </cols>
  <sheetData>
    <row r="8" spans="2:8" x14ac:dyDescent="0.25">
      <c r="B8" s="370" t="s">
        <v>0</v>
      </c>
      <c r="C8" s="370"/>
      <c r="D8" s="370"/>
    </row>
    <row r="9" spans="2:8" x14ac:dyDescent="0.25">
      <c r="B9" s="370" t="s">
        <v>1</v>
      </c>
      <c r="C9" s="370"/>
      <c r="D9" s="370"/>
    </row>
    <row r="10" spans="2:8" x14ac:dyDescent="0.25">
      <c r="B10" s="32"/>
      <c r="C10" s="32"/>
      <c r="D10" s="32"/>
    </row>
    <row r="11" spans="2:8" x14ac:dyDescent="0.25">
      <c r="B11" s="32"/>
      <c r="C11" s="32"/>
      <c r="D11" s="32"/>
      <c r="E11" s="32"/>
    </row>
    <row r="13" spans="2:8" ht="19.5" x14ac:dyDescent="0.25">
      <c r="B13" s="368" t="s">
        <v>717</v>
      </c>
      <c r="C13" s="369"/>
      <c r="D13" s="369"/>
      <c r="E13" s="369"/>
      <c r="F13" s="369"/>
      <c r="G13" s="369"/>
      <c r="H13" s="369"/>
    </row>
    <row r="14" spans="2:8" ht="15" customHeight="1" x14ac:dyDescent="0.25">
      <c r="B14" s="133"/>
      <c r="C14" s="133"/>
      <c r="D14" s="133"/>
      <c r="E14" s="133"/>
      <c r="F14" s="133"/>
      <c r="G14" s="133"/>
      <c r="H14" s="133"/>
    </row>
    <row r="15" spans="2:8" ht="15" customHeight="1" x14ac:dyDescent="0.25">
      <c r="B15" s="133"/>
      <c r="C15" s="133"/>
      <c r="D15" s="133"/>
      <c r="E15" s="133"/>
      <c r="F15" s="133"/>
      <c r="G15" s="133"/>
      <c r="H15" s="133"/>
    </row>
    <row r="17" spans="2:9" x14ac:dyDescent="0.25">
      <c r="B17" s="134"/>
      <c r="C17" s="135"/>
      <c r="D17" s="136" t="s">
        <v>2</v>
      </c>
      <c r="E17" s="64"/>
      <c r="F17" s="137"/>
      <c r="G17" s="135" t="s">
        <v>3</v>
      </c>
      <c r="H17" s="135"/>
      <c r="I17" s="135"/>
    </row>
    <row r="18" spans="2:9" x14ac:dyDescent="0.25">
      <c r="B18" s="135"/>
      <c r="C18" s="135"/>
      <c r="D18" s="135"/>
      <c r="E18" s="135"/>
      <c r="F18" s="135"/>
      <c r="G18" s="135"/>
      <c r="H18" s="135"/>
      <c r="I18" s="135"/>
    </row>
    <row r="19" spans="2:9" x14ac:dyDescent="0.25">
      <c r="B19" s="135"/>
      <c r="C19" s="135"/>
      <c r="D19" s="136" t="s">
        <v>4</v>
      </c>
      <c r="E19" s="65"/>
      <c r="F19" s="138"/>
      <c r="G19" s="138"/>
      <c r="H19" s="138"/>
      <c r="I19" s="139"/>
    </row>
    <row r="20" spans="2:9" x14ac:dyDescent="0.25">
      <c r="B20" s="135"/>
      <c r="C20" s="140"/>
      <c r="D20" s="136" t="s">
        <v>5</v>
      </c>
      <c r="E20" s="65"/>
      <c r="F20" s="138"/>
      <c r="G20" s="138"/>
      <c r="H20" s="138"/>
      <c r="I20" s="139"/>
    </row>
    <row r="21" spans="2:9" x14ac:dyDescent="0.25">
      <c r="B21" s="135"/>
      <c r="C21" s="140"/>
      <c r="D21" s="136" t="s">
        <v>65</v>
      </c>
      <c r="E21" s="65"/>
      <c r="F21" s="138"/>
      <c r="G21" s="138"/>
      <c r="H21" s="138"/>
      <c r="I21" s="139"/>
    </row>
    <row r="22" spans="2:9" x14ac:dyDescent="0.25">
      <c r="C22" s="135"/>
      <c r="D22" s="135"/>
      <c r="E22" s="135"/>
      <c r="F22" s="135"/>
      <c r="G22" s="135"/>
      <c r="H22" s="135"/>
      <c r="I22" s="135"/>
    </row>
    <row r="23" spans="2:9" x14ac:dyDescent="0.25">
      <c r="C23" s="135"/>
      <c r="D23" s="136" t="s">
        <v>6</v>
      </c>
      <c r="E23" s="65"/>
      <c r="F23" s="138"/>
      <c r="G23" s="138"/>
      <c r="H23" s="138"/>
      <c r="I23" s="139"/>
    </row>
    <row r="24" spans="2:9" x14ac:dyDescent="0.25">
      <c r="C24" s="135"/>
      <c r="D24" s="141" t="s">
        <v>7</v>
      </c>
      <c r="E24" s="65"/>
      <c r="F24" s="142"/>
      <c r="G24" s="142"/>
      <c r="H24" s="142"/>
      <c r="I24" s="143"/>
    </row>
    <row r="25" spans="2:9" x14ac:dyDescent="0.25">
      <c r="C25" s="135"/>
      <c r="D25" s="144" t="s">
        <v>8</v>
      </c>
      <c r="E25" s="66"/>
      <c r="F25" s="145"/>
      <c r="G25" s="137"/>
      <c r="H25" s="137"/>
      <c r="I25" s="135"/>
    </row>
    <row r="26" spans="2:9" x14ac:dyDescent="0.25">
      <c r="C26" s="135"/>
      <c r="D26" s="144" t="s">
        <v>9</v>
      </c>
      <c r="E26" s="246"/>
      <c r="F26" s="146"/>
      <c r="G26" s="137"/>
      <c r="H26" s="137"/>
      <c r="I26" s="135"/>
    </row>
    <row r="27" spans="2:9" x14ac:dyDescent="0.25">
      <c r="C27" s="141"/>
      <c r="D27" s="135"/>
      <c r="E27" s="135"/>
      <c r="F27" s="135"/>
      <c r="G27" s="135"/>
      <c r="H27" s="135"/>
      <c r="I27" s="135"/>
    </row>
    <row r="28" spans="2:9" x14ac:dyDescent="0.25">
      <c r="C28" s="135"/>
      <c r="D28" s="135"/>
      <c r="E28" s="135"/>
      <c r="F28" s="135"/>
      <c r="G28" s="135"/>
      <c r="H28" s="135"/>
      <c r="I28" s="147"/>
    </row>
    <row r="29" spans="2:9" x14ac:dyDescent="0.25">
      <c r="C29" s="135"/>
      <c r="D29" s="141" t="s">
        <v>10</v>
      </c>
      <c r="E29" s="65"/>
      <c r="F29" s="142"/>
      <c r="G29" s="142"/>
      <c r="H29" s="142"/>
      <c r="I29" s="143"/>
    </row>
    <row r="30" spans="2:9" x14ac:dyDescent="0.25">
      <c r="C30" s="135"/>
      <c r="D30" s="135"/>
      <c r="E30" s="135"/>
      <c r="F30" s="135"/>
      <c r="G30" s="135"/>
      <c r="H30" s="135"/>
      <c r="I30" s="135"/>
    </row>
    <row r="31" spans="2:9" x14ac:dyDescent="0.25">
      <c r="C31" s="135"/>
      <c r="D31" s="135"/>
      <c r="E31" s="135"/>
      <c r="F31" s="135"/>
      <c r="G31" s="135"/>
      <c r="H31" s="135"/>
      <c r="I31" s="135"/>
    </row>
    <row r="32" spans="2:9" x14ac:dyDescent="0.25">
      <c r="C32" s="135"/>
      <c r="D32" s="135"/>
      <c r="E32" s="135"/>
      <c r="F32" s="135"/>
      <c r="G32" s="135"/>
      <c r="H32" s="135"/>
      <c r="I32" s="135"/>
    </row>
    <row r="33" spans="3:9" x14ac:dyDescent="0.25">
      <c r="C33" s="135"/>
      <c r="D33" s="144"/>
      <c r="E33" s="147"/>
      <c r="F33" s="147"/>
      <c r="G33" s="135"/>
      <c r="H33" s="135"/>
      <c r="I33" s="135"/>
    </row>
    <row r="34" spans="3:9" x14ac:dyDescent="0.25">
      <c r="C34" s="135"/>
      <c r="D34" s="144" t="s">
        <v>11</v>
      </c>
      <c r="E34" s="67"/>
      <c r="F34" s="146"/>
      <c r="G34" s="137"/>
      <c r="H34" s="137"/>
      <c r="I34" s="135"/>
    </row>
  </sheetData>
  <sheetProtection sheet="1" objects="1" scenarios="1"/>
  <dataConsolidate/>
  <mergeCells count="3">
    <mergeCell ref="B13:H13"/>
    <mergeCell ref="B8:D8"/>
    <mergeCell ref="B9:D9"/>
  </mergeCells>
  <printOptions horizontalCentered="1"/>
  <pageMargins left="0.19685039370078741" right="0.19685039370078741" top="0.39370078740157483" bottom="0.39370078740157483" header="0.19685039370078741" footer="0.19685039370078741"/>
  <pageSetup paperSize="9" fitToWidth="0" fitToHeight="0" orientation="portrait" r:id="rId1"/>
  <headerFooter>
    <oddFooter>&amp;C&amp;8&amp;F - 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R63"/>
  <sheetViews>
    <sheetView topLeftCell="A28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Fiche_Organisateur_N°2!$D$30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IF(Fiche_Organisateur_N°2!$E$30="","-",Fiche_Organisateur_N°2!$E$30)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CONCATENATE(Fiche_Organisateur_N°2!$F$30," - ",Fiche_Organisateur_N°2!$G$30)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IF(Fiche_Organisateur_N°2!$H$30=""," - ",Fiche_Organisateur_N°2!$H$30)</f>
        <v xml:space="preserve"> - </v>
      </c>
      <c r="E17" s="41"/>
      <c r="F17" s="46"/>
      <c r="G17" s="41"/>
      <c r="H17" s="41"/>
      <c r="J17" s="215">
        <f>Fiche_Organisateur_N°2!$C$30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Fiche_Organisateur_N°2!$I$30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IF(Fiche_Organisateur_N°2!$P$30="","-",Fiche_Organisateur_N°2!$P$30)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Fiche_Organisateur_N°2!J30</f>
        <v>0</v>
      </c>
      <c r="E21" s="93"/>
      <c r="F21" s="93"/>
      <c r="G21" s="44" t="s">
        <v>694</v>
      </c>
      <c r="H21" s="238">
        <f>Fiche_Organisateur_N°2!$K$30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Fiche_Organisateur_N°2!$L$30</f>
        <v>0</v>
      </c>
      <c r="E22" s="16"/>
      <c r="F22" s="97"/>
      <c r="G22" s="92" t="s">
        <v>675</v>
      </c>
      <c r="H22" s="243" t="str">
        <f>IF(Fiche_Organisateur_N°2!$N$30="","-",Fiche_Organisateur_N°2!$N$30)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IF(Fiche_Organisateur_N°2!$M$30="","-",Fiche_Organisateur_N°2!$M$30)</f>
        <v>-</v>
      </c>
      <c r="E23" s="41"/>
      <c r="F23" s="41"/>
      <c r="G23" s="92" t="s">
        <v>55</v>
      </c>
      <c r="H23" s="243" t="str">
        <f>IF(Fiche_Organisateur_N°2!$O$30="","-",Fiche_Organisateur_N°2!$O$30)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3" priority="2" operator="equal">
      <formula>"OK"</formula>
    </cfRule>
  </conditionalFormatting>
  <conditionalFormatting sqref="N29:N34 N36 N38 N40 N42">
    <cfRule type="cellIs" dxfId="32" priority="1" operator="equal">
      <formula>"OK"</formula>
    </cfRule>
  </conditionalFormatting>
  <hyperlinks>
    <hyperlink ref="B11" r:id="rId1" xr:uid="{00000000-0004-0000-13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R63"/>
  <sheetViews>
    <sheetView topLeftCell="A28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Fiche_Organisateur_N°2!$D$31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IF(Fiche_Organisateur_N°2!$E$31="","-",Fiche_Organisateur_N°2!$E$31)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CONCATENATE(Fiche_Organisateur_N°2!$F$31," - ",Fiche_Organisateur_N°2!$G$31)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IF(Fiche_Organisateur_N°2!$H$31=""," - ",Fiche_Organisateur_N°2!$H$31)</f>
        <v xml:space="preserve"> - </v>
      </c>
      <c r="E17" s="41"/>
      <c r="F17" s="46"/>
      <c r="G17" s="41"/>
      <c r="H17" s="41"/>
      <c r="J17" s="215">
        <f>Fiche_Organisateur_N°2!$C$31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Fiche_Organisateur_N°2!$I$31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IF(Fiche_Organisateur_N°2!$P$31="","-",Fiche_Organisateur_N°2!$P$31)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Fiche_Organisateur_N°2!J31</f>
        <v>0</v>
      </c>
      <c r="E21" s="93"/>
      <c r="F21" s="93"/>
      <c r="G21" s="44" t="s">
        <v>694</v>
      </c>
      <c r="H21" s="238">
        <f>Fiche_Organisateur_N°2!$K$31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Fiche_Organisateur_N°2!$L$31</f>
        <v>0</v>
      </c>
      <c r="E22" s="16"/>
      <c r="F22" s="97"/>
      <c r="G22" s="92" t="s">
        <v>675</v>
      </c>
      <c r="H22" s="243" t="str">
        <f>IF(Fiche_Organisateur_N°2!$N$31="","-",Fiche_Organisateur_N°2!$N$31)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IF(Fiche_Organisateur_N°2!$M$31="","-",Fiche_Organisateur_N°2!$M$31)</f>
        <v>-</v>
      </c>
      <c r="E23" s="41"/>
      <c r="F23" s="41"/>
      <c r="G23" s="92" t="s">
        <v>55</v>
      </c>
      <c r="H23" s="243" t="str">
        <f>IF(Fiche_Organisateur_N°2!$O$31="","-",Fiche_Organisateur_N°2!$O$31)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30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1" priority="2" operator="equal">
      <formula>"OK"</formula>
    </cfRule>
  </conditionalFormatting>
  <conditionalFormatting sqref="N29:N34 N36 N38 N40 N42">
    <cfRule type="cellIs" dxfId="30" priority="1" operator="equal">
      <formula>"OK"</formula>
    </cfRule>
  </conditionalFormatting>
  <hyperlinks>
    <hyperlink ref="B11" r:id="rId1" xr:uid="{00000000-0004-0000-14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R63"/>
  <sheetViews>
    <sheetView topLeftCell="A34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Fiche_Organisateur_N°2!$D$32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IF(Fiche_Organisateur_N°2!$E$32="","-",Fiche_Organisateur_N°2!$E$32)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CONCATENATE(Fiche_Organisateur_N°2!$F$32," - ",Fiche_Organisateur_N°2!$G$32)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IF(Fiche_Organisateur_N°2!$H$32=""," - ",Fiche_Organisateur_N°2!$H$32)</f>
        <v xml:space="preserve"> - </v>
      </c>
      <c r="E17" s="41"/>
      <c r="F17" s="46"/>
      <c r="G17" s="41"/>
      <c r="H17" s="41"/>
      <c r="J17" s="215">
        <f>Fiche_Organisateur_N°2!$C$32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Fiche_Organisateur_N°2!$I$32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IF(Fiche_Organisateur_N°2!$P$32="","-",Fiche_Organisateur_N°2!$P$32)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Fiche_Organisateur_N°2!J32</f>
        <v>0</v>
      </c>
      <c r="E21" s="93"/>
      <c r="F21" s="93"/>
      <c r="G21" s="44" t="s">
        <v>694</v>
      </c>
      <c r="H21" s="238">
        <f>Fiche_Organisateur_N°2!$K$32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Fiche_Organisateur_N°2!$L$32</f>
        <v>0</v>
      </c>
      <c r="E22" s="16"/>
      <c r="F22" s="97"/>
      <c r="G22" s="92" t="s">
        <v>675</v>
      </c>
      <c r="H22" s="243" t="str">
        <f>IF(Fiche_Organisateur_N°2!$N$32="","-",Fiche_Organisateur_N°2!$N$32)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IF(Fiche_Organisateur_N°2!$M$32="","-",Fiche_Organisateur_N°2!$M$32)</f>
        <v>-</v>
      </c>
      <c r="E23" s="41"/>
      <c r="F23" s="41"/>
      <c r="G23" s="92" t="s">
        <v>55</v>
      </c>
      <c r="H23" s="243" t="str">
        <f>IF(Fiche_Organisateur_N°2!$O$32="","-",Fiche_Organisateur_N°2!$O$32)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29" priority="2" operator="equal">
      <formula>"OK"</formula>
    </cfRule>
  </conditionalFormatting>
  <conditionalFormatting sqref="N29:N34 N36 N38 N40 N42">
    <cfRule type="cellIs" dxfId="28" priority="1" operator="equal">
      <formula>"OK"</formula>
    </cfRule>
  </conditionalFormatting>
  <hyperlinks>
    <hyperlink ref="B11" r:id="rId1" xr:uid="{00000000-0004-0000-15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B1:R63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Fiche_Organisateur_N°2!$D$33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IF(Fiche_Organisateur_N°2!$E$33="","-",Fiche_Organisateur_N°2!$E$33)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CONCATENATE(Fiche_Organisateur_N°2!$F$33," - ",Fiche_Organisateur_N°2!$G$33)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IF(Fiche_Organisateur_N°2!$H$33=""," - ",Fiche_Organisateur_N°2!$H$33)</f>
        <v xml:space="preserve"> - </v>
      </c>
      <c r="E17" s="41"/>
      <c r="F17" s="46"/>
      <c r="G17" s="41"/>
      <c r="H17" s="41"/>
      <c r="J17" s="215">
        <f>Fiche_Organisateur_N°2!$C$33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Fiche_Organisateur_N°2!$I$33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IF(Fiche_Organisateur_N°2!$P$33="","-",Fiche_Organisateur_N°2!$P$33)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Fiche_Organisateur_N°2!J33</f>
        <v>0</v>
      </c>
      <c r="E21" s="93"/>
      <c r="F21" s="93"/>
      <c r="G21" s="44" t="s">
        <v>694</v>
      </c>
      <c r="H21" s="238">
        <f>Fiche_Organisateur_N°2!$K$33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Fiche_Organisateur_N°2!$L$33</f>
        <v>0</v>
      </c>
      <c r="E22" s="16"/>
      <c r="F22" s="97"/>
      <c r="G22" s="92" t="s">
        <v>675</v>
      </c>
      <c r="H22" s="243" t="str">
        <f>IF(Fiche_Organisateur_N°2!$N$33="","-",Fiche_Organisateur_N°2!$N$33)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IF(Fiche_Organisateur_N°2!$M$33="","-",Fiche_Organisateur_N°2!$M$33)</f>
        <v>-</v>
      </c>
      <c r="E23" s="41"/>
      <c r="F23" s="41"/>
      <c r="G23" s="92" t="s">
        <v>55</v>
      </c>
      <c r="H23" s="243" t="str">
        <f>IF(Fiche_Organisateur_N°2!$O$33="","-",Fiche_Organisateur_N°2!$O$33)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27" priority="2" operator="equal">
      <formula>"OK"</formula>
    </cfRule>
  </conditionalFormatting>
  <conditionalFormatting sqref="N29:N34 N36 N38 N40 N42">
    <cfRule type="cellIs" dxfId="26" priority="1" operator="equal">
      <formula>"OK"</formula>
    </cfRule>
  </conditionalFormatting>
  <hyperlinks>
    <hyperlink ref="B11" r:id="rId1" xr:uid="{00000000-0004-0000-16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R63"/>
  <sheetViews>
    <sheetView topLeftCell="A19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Fiche_Organisateur_N°2!$D$34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IF(Fiche_Organisateur_N°2!$E$34="","-",Fiche_Organisateur_N°2!$E$34)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CONCATENATE(Fiche_Organisateur_N°2!$F$34," - ",Fiche_Organisateur_N°2!$G$34)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IF(Fiche_Organisateur_N°2!$H$34=""," - ",Fiche_Organisateur_N°2!$H$34)</f>
        <v xml:space="preserve"> - </v>
      </c>
      <c r="E17" s="41"/>
      <c r="F17" s="46"/>
      <c r="G17" s="41"/>
      <c r="H17" s="41"/>
      <c r="J17" s="215">
        <f>Fiche_Organisateur_N°2!$C$34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Fiche_Organisateur_N°2!$I$34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IF(Fiche_Organisateur_N°2!$P$34="","-",Fiche_Organisateur_N°2!$P$34)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Fiche_Organisateur_N°2!J34</f>
        <v>0</v>
      </c>
      <c r="E21" s="93"/>
      <c r="F21" s="93"/>
      <c r="G21" s="44" t="s">
        <v>694</v>
      </c>
      <c r="H21" s="238">
        <f>Fiche_Organisateur_N°2!$K$34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Fiche_Organisateur_N°2!$L$34</f>
        <v>0</v>
      </c>
      <c r="E22" s="16"/>
      <c r="F22" s="97"/>
      <c r="G22" s="92" t="s">
        <v>675</v>
      </c>
      <c r="H22" s="243" t="str">
        <f>IF(Fiche_Organisateur_N°2!$N$34="","-",Fiche_Organisateur_N°2!$N$34)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IF(Fiche_Organisateur_N°2!$M$34="","-",Fiche_Organisateur_N°2!$M$34)</f>
        <v>-</v>
      </c>
      <c r="E23" s="41"/>
      <c r="F23" s="41"/>
      <c r="G23" s="92" t="s">
        <v>55</v>
      </c>
      <c r="H23" s="243" t="str">
        <f>IF(Fiche_Organisateur_N°2!$O$34="","-",Fiche_Organisateur_N°2!$O$34)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25" priority="2" operator="equal">
      <formula>"OK"</formula>
    </cfRule>
  </conditionalFormatting>
  <conditionalFormatting sqref="N29:N34 N36 N38 N40 N42">
    <cfRule type="cellIs" dxfId="24" priority="1" operator="equal">
      <formula>"OK"</formula>
    </cfRule>
  </conditionalFormatting>
  <hyperlinks>
    <hyperlink ref="B11" r:id="rId1" xr:uid="{00000000-0004-0000-17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R63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Fiche_Organisateur_N°2!$D$35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IF(Fiche_Organisateur_N°2!$E$35="","-",Fiche_Organisateur_N°2!$E$35)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CONCATENATE(Fiche_Organisateur_N°2!$F$35," - ",Fiche_Organisateur_N°2!$G$35)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IF(Fiche_Organisateur_N°2!$H$35=""," - ",Fiche_Organisateur_N°2!$H$35)</f>
        <v xml:space="preserve"> - </v>
      </c>
      <c r="E17" s="41"/>
      <c r="F17" s="46"/>
      <c r="G17" s="41"/>
      <c r="H17" s="41"/>
      <c r="J17" s="215">
        <f>Fiche_Organisateur_N°2!$C$35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Fiche_Organisateur_N°2!$I$35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IF(Fiche_Organisateur_N°2!$P$35="","-",Fiche_Organisateur_N°2!$P$35)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Fiche_Organisateur_N°2!J35</f>
        <v>0</v>
      </c>
      <c r="E21" s="93"/>
      <c r="F21" s="93"/>
      <c r="G21" s="44" t="s">
        <v>694</v>
      </c>
      <c r="H21" s="238">
        <f>Fiche_Organisateur_N°2!$K$35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Fiche_Organisateur_N°2!$L$35</f>
        <v>0</v>
      </c>
      <c r="E22" s="16"/>
      <c r="F22" s="97"/>
      <c r="G22" s="92" t="s">
        <v>675</v>
      </c>
      <c r="H22" s="243" t="str">
        <f>IF(Fiche_Organisateur_N°2!$N$35="","-",Fiche_Organisateur_N°2!$N$35)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IF(Fiche_Organisateur_N°2!$M$35="","-",Fiche_Organisateur_N°2!$M$35)</f>
        <v>-</v>
      </c>
      <c r="E23" s="41"/>
      <c r="F23" s="41"/>
      <c r="G23" s="92" t="s">
        <v>55</v>
      </c>
      <c r="H23" s="243" t="str">
        <f>IF(Fiche_Organisateur_N°2!$O$35="","-",Fiche_Organisateur_N°2!$O$35)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23" priority="2" operator="equal">
      <formula>"OK"</formula>
    </cfRule>
  </conditionalFormatting>
  <conditionalFormatting sqref="N29:N34 N36 N38 N40 N42">
    <cfRule type="cellIs" dxfId="22" priority="1" operator="equal">
      <formula>"OK"</formula>
    </cfRule>
  </conditionalFormatting>
  <hyperlinks>
    <hyperlink ref="B11" r:id="rId1" xr:uid="{00000000-0004-0000-18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R63"/>
  <sheetViews>
    <sheetView topLeftCell="A40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Fiche_Organisateur_N°2!$D$36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IF(Fiche_Organisateur_N°2!$E$36="","-",Fiche_Organisateur_N°2!$E$36)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CONCATENATE(Fiche_Organisateur_N°2!$F$36," - ",Fiche_Organisateur_N°2!$G$36)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IF(Fiche_Organisateur_N°2!$H$36=""," - ",Fiche_Organisateur_N°2!$H$36)</f>
        <v xml:space="preserve"> - </v>
      </c>
      <c r="E17" s="41"/>
      <c r="F17" s="46"/>
      <c r="G17" s="41"/>
      <c r="H17" s="41"/>
      <c r="J17" s="215">
        <f>Fiche_Organisateur_N°2!$C$36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Fiche_Organisateur_N°2!$I$36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IF(Fiche_Organisateur_N°2!$P$36="","-",Fiche_Organisateur_N°2!$P$36)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Fiche_Organisateur_N°2!J36</f>
        <v>0</v>
      </c>
      <c r="E21" s="93"/>
      <c r="F21" s="93"/>
      <c r="G21" s="44" t="s">
        <v>694</v>
      </c>
      <c r="H21" s="238">
        <f>Fiche_Organisateur_N°2!$K$36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Fiche_Organisateur_N°2!$L$36</f>
        <v>0</v>
      </c>
      <c r="E22" s="16"/>
      <c r="F22" s="97"/>
      <c r="G22" s="92" t="s">
        <v>675</v>
      </c>
      <c r="H22" s="243" t="str">
        <f>IF(Fiche_Organisateur_N°2!$N$36="","-",Fiche_Organisateur_N°2!$N$36)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IF(Fiche_Organisateur_N°2!$M$36="","-",Fiche_Organisateur_N°2!$M$36)</f>
        <v>-</v>
      </c>
      <c r="E23" s="41"/>
      <c r="F23" s="41"/>
      <c r="G23" s="92" t="s">
        <v>55</v>
      </c>
      <c r="H23" s="243" t="str">
        <f>IF(Fiche_Organisateur_N°2!$O$36="","-",Fiche_Organisateur_N°2!$O$36)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21" priority="2" operator="equal">
      <formula>"OK"</formula>
    </cfRule>
  </conditionalFormatting>
  <conditionalFormatting sqref="N29:N34 N36 N38 N40 N42">
    <cfRule type="cellIs" dxfId="20" priority="1" operator="equal">
      <formula>"OK"</formula>
    </cfRule>
  </conditionalFormatting>
  <hyperlinks>
    <hyperlink ref="B11" r:id="rId1" xr:uid="{00000000-0004-0000-19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R63"/>
  <sheetViews>
    <sheetView topLeftCell="A34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Fiche_Organisateur_N°2!$D$37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IF(Fiche_Organisateur_N°2!$E$37="","-",Fiche_Organisateur_N°2!$E$37)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CONCATENATE(Fiche_Organisateur_N°2!$F$37," - ",Fiche_Organisateur_N°2!$G$37)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IF(Fiche_Organisateur_N°2!$H$37=""," - ",Fiche_Organisateur_N°2!$H$37)</f>
        <v xml:space="preserve"> - </v>
      </c>
      <c r="E17" s="41"/>
      <c r="F17" s="46"/>
      <c r="G17" s="41"/>
      <c r="H17" s="41"/>
      <c r="J17" s="215">
        <f>Fiche_Organisateur_N°2!$C$37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Fiche_Organisateur_N°2!$I$37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IF(Fiche_Organisateur_N°2!$P$37="","-",Fiche_Organisateur_N°2!$P$37)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Fiche_Organisateur_N°2!J37</f>
        <v>0</v>
      </c>
      <c r="E21" s="93"/>
      <c r="F21" s="93"/>
      <c r="G21" s="44" t="s">
        <v>694</v>
      </c>
      <c r="H21" s="238">
        <f>Fiche_Organisateur_N°2!$K$37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Fiche_Organisateur_N°2!$L$37</f>
        <v>0</v>
      </c>
      <c r="E22" s="16"/>
      <c r="F22" s="97"/>
      <c r="G22" s="92" t="s">
        <v>675</v>
      </c>
      <c r="H22" s="243" t="str">
        <f>IF(Fiche_Organisateur_N°2!$N$37="","-",Fiche_Organisateur_N°2!$N$37)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IF(Fiche_Organisateur_N°2!$M$37="","-",Fiche_Organisateur_N°2!$M$37)</f>
        <v>-</v>
      </c>
      <c r="E23" s="41"/>
      <c r="F23" s="41"/>
      <c r="G23" s="92" t="s">
        <v>55</v>
      </c>
      <c r="H23" s="243" t="str">
        <f>IF(Fiche_Organisateur_N°2!$O$37="","-",Fiche_Organisateur_N°2!$O$37)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19" priority="2" operator="equal">
      <formula>"OK"</formula>
    </cfRule>
  </conditionalFormatting>
  <conditionalFormatting sqref="N29:N34 N36 N38 N40 N42">
    <cfRule type="cellIs" dxfId="18" priority="1" operator="equal">
      <formula>"OK"</formula>
    </cfRule>
  </conditionalFormatting>
  <hyperlinks>
    <hyperlink ref="B11" r:id="rId1" xr:uid="{00000000-0004-0000-1A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R63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Fiche_Organisateur_N°2!$D$38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IF(Fiche_Organisateur_N°2!$E$38="","-",Fiche_Organisateur_N°2!$E$38)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CONCATENATE(Fiche_Organisateur_N°2!$F$38," - ",Fiche_Organisateur_N°2!$G$38)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IF(Fiche_Organisateur_N°2!$H$38=""," - ",Fiche_Organisateur_N°2!$H$38)</f>
        <v xml:space="preserve"> - </v>
      </c>
      <c r="E17" s="41"/>
      <c r="F17" s="46"/>
      <c r="G17" s="41"/>
      <c r="H17" s="41"/>
      <c r="J17" s="215">
        <f>Fiche_Organisateur_N°2!$C$38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Fiche_Organisateur_N°2!$I$38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IF(Fiche_Organisateur_N°2!$P$38="","-",Fiche_Organisateur_N°2!$P$38)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Fiche_Organisateur_N°2!J38</f>
        <v>0</v>
      </c>
      <c r="E21" s="93"/>
      <c r="F21" s="93"/>
      <c r="G21" s="44" t="s">
        <v>694</v>
      </c>
      <c r="H21" s="238">
        <f>Fiche_Organisateur_N°2!$K$38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Fiche_Organisateur_N°2!$L$38</f>
        <v>0</v>
      </c>
      <c r="E22" s="16"/>
      <c r="F22" s="97"/>
      <c r="G22" s="92" t="s">
        <v>675</v>
      </c>
      <c r="H22" s="243" t="str">
        <f>IF(Fiche_Organisateur_N°2!$N$38="","-",Fiche_Organisateur_N°2!$N$38)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IF(Fiche_Organisateur_N°2!$M$38="","-",Fiche_Organisateur_N°2!$M$38)</f>
        <v>-</v>
      </c>
      <c r="E23" s="41"/>
      <c r="F23" s="41"/>
      <c r="G23" s="92" t="s">
        <v>55</v>
      </c>
      <c r="H23" s="243" t="str">
        <f>IF(Fiche_Organisateur_N°2!$O$38="","-",Fiche_Organisateur_N°2!$O$38)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17" priority="2" operator="equal">
      <formula>"OK"</formula>
    </cfRule>
  </conditionalFormatting>
  <conditionalFormatting sqref="N29:N34 N36 N38 N40 N42">
    <cfRule type="cellIs" dxfId="16" priority="1" operator="equal">
      <formula>"OK"</formula>
    </cfRule>
  </conditionalFormatting>
  <hyperlinks>
    <hyperlink ref="B11" r:id="rId1" xr:uid="{00000000-0004-0000-1B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R63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Fiche_Organisateur_N°2!$D$39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IF(Fiche_Organisateur_N°2!$E$39="","-",Fiche_Organisateur_N°2!$E$39)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CONCATENATE(Fiche_Organisateur_N°2!$F$39," - ",Fiche_Organisateur_N°2!$G$39)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IF(Fiche_Organisateur_N°2!$H$39=""," - ",Fiche_Organisateur_N°2!$H$39)</f>
        <v xml:space="preserve"> - </v>
      </c>
      <c r="E17" s="41"/>
      <c r="F17" s="46"/>
      <c r="G17" s="41"/>
      <c r="H17" s="41"/>
      <c r="J17" s="215">
        <f>Fiche_Organisateur_N°2!$C$39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Fiche_Organisateur_N°2!$I$39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IF(Fiche_Organisateur_N°2!$P$39="","-",Fiche_Organisateur_N°2!$P$39)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Fiche_Organisateur_N°2!J39</f>
        <v>0</v>
      </c>
      <c r="E21" s="93"/>
      <c r="F21" s="93"/>
      <c r="G21" s="44" t="s">
        <v>694</v>
      </c>
      <c r="H21" s="238">
        <f>Fiche_Organisateur_N°2!$K$39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Fiche_Organisateur_N°2!$L$39</f>
        <v>0</v>
      </c>
      <c r="E22" s="16"/>
      <c r="F22" s="97"/>
      <c r="G22" s="92" t="s">
        <v>675</v>
      </c>
      <c r="H22" s="243" t="str">
        <f>IF(Fiche_Organisateur_N°2!$N$39="","-",Fiche_Organisateur_N°2!$N$39)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IF(Fiche_Organisateur_N°2!$M$39="","-",Fiche_Organisateur_N°2!$M$39)</f>
        <v>-</v>
      </c>
      <c r="E23" s="41"/>
      <c r="F23" s="41"/>
      <c r="G23" s="92" t="s">
        <v>55</v>
      </c>
      <c r="H23" s="243" t="str">
        <f>IF(Fiche_Organisateur_N°2!$O$39="","-",Fiche_Organisateur_N°2!$O$39)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15" priority="2" operator="equal">
      <formula>"OK"</formula>
    </cfRule>
  </conditionalFormatting>
  <conditionalFormatting sqref="N29:N34 N36 N38 N40 N42">
    <cfRule type="cellIs" dxfId="14" priority="1" operator="equal">
      <formula>"OK"</formula>
    </cfRule>
  </conditionalFormatting>
  <hyperlinks>
    <hyperlink ref="B11" r:id="rId1" xr:uid="{00000000-0004-0000-1C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B2:Z47"/>
  <sheetViews>
    <sheetView topLeftCell="D13" zoomScale="80" zoomScaleNormal="80" workbookViewId="0">
      <selection activeCell="D16" sqref="D16:P45"/>
    </sheetView>
  </sheetViews>
  <sheetFormatPr baseColWidth="10" defaultRowHeight="15" x14ac:dyDescent="0.25"/>
  <cols>
    <col min="1" max="1" width="1.7109375" style="11" customWidth="1"/>
    <col min="2" max="2" width="4.7109375" style="32" customWidth="1"/>
    <col min="3" max="3" width="15.5703125" style="198" customWidth="1"/>
    <col min="4" max="4" width="17.42578125" style="11" customWidth="1"/>
    <col min="5" max="5" width="29.28515625" style="11" customWidth="1"/>
    <col min="6" max="6" width="12.85546875" style="11" customWidth="1"/>
    <col min="7" max="7" width="23.5703125" style="11" customWidth="1"/>
    <col min="8" max="8" width="11.85546875" style="11" customWidth="1"/>
    <col min="9" max="9" width="36" style="11" customWidth="1"/>
    <col min="10" max="10" width="10.28515625" style="11" bestFit="1" customWidth="1"/>
    <col min="11" max="11" width="33.42578125" style="11" customWidth="1"/>
    <col min="12" max="12" width="8.5703125" style="323" bestFit="1" customWidth="1"/>
    <col min="13" max="13" width="13.5703125" style="11" customWidth="1"/>
    <col min="14" max="14" width="12.28515625" style="11" customWidth="1"/>
    <col min="15" max="15" width="13.7109375" style="11" customWidth="1"/>
    <col min="16" max="16" width="18.7109375" style="11" customWidth="1"/>
    <col min="17" max="18" width="1.7109375" style="11" customWidth="1"/>
    <col min="19" max="19" width="2.140625" style="11" customWidth="1"/>
    <col min="20" max="25" width="11.7109375" style="11" customWidth="1"/>
    <col min="26" max="26" width="1.7109375" style="11" customWidth="1"/>
    <col min="27" max="16384" width="11.42578125" style="11"/>
  </cols>
  <sheetData>
    <row r="2" spans="2:26" ht="15.75" x14ac:dyDescent="0.25">
      <c r="B2" s="11"/>
      <c r="C2" s="11"/>
      <c r="F2" s="377" t="s">
        <v>32</v>
      </c>
      <c r="G2" s="377"/>
      <c r="H2" s="377"/>
      <c r="I2" s="377"/>
      <c r="J2" s="377"/>
      <c r="K2" s="377"/>
      <c r="L2" s="377"/>
      <c r="M2" s="377"/>
      <c r="N2" s="377"/>
      <c r="O2" s="377"/>
      <c r="P2" s="377"/>
    </row>
    <row r="3" spans="2:26" ht="24" customHeight="1" thickBot="1" x14ac:dyDescent="0.3">
      <c r="B3" s="11"/>
      <c r="C3" s="11"/>
      <c r="F3" s="371" t="s">
        <v>33</v>
      </c>
      <c r="G3" s="371"/>
      <c r="H3" s="371"/>
      <c r="I3" s="371"/>
      <c r="J3" s="371"/>
      <c r="K3" s="371"/>
      <c r="L3" s="371"/>
      <c r="M3" s="371"/>
      <c r="N3" s="371"/>
      <c r="O3" s="371"/>
      <c r="P3" s="371"/>
      <c r="S3" s="12"/>
      <c r="T3" s="52" t="s">
        <v>34</v>
      </c>
      <c r="U3" s="13"/>
      <c r="V3" s="13"/>
      <c r="W3" s="13"/>
      <c r="X3" s="13"/>
      <c r="Y3" s="13"/>
      <c r="Z3" s="14"/>
    </row>
    <row r="4" spans="2:26" ht="15" customHeight="1" x14ac:dyDescent="0.25">
      <c r="B4" s="11"/>
      <c r="C4" s="11"/>
      <c r="E4" s="61"/>
      <c r="F4" s="61"/>
      <c r="G4" s="61"/>
      <c r="H4" s="61"/>
      <c r="I4" s="61"/>
      <c r="J4" s="200"/>
      <c r="K4" s="61"/>
      <c r="L4" s="324"/>
      <c r="S4" s="15"/>
      <c r="U4" s="16"/>
      <c r="V4" s="16"/>
      <c r="W4" s="16"/>
      <c r="X4" s="16"/>
      <c r="Y4" s="16"/>
      <c r="Z4" s="17"/>
    </row>
    <row r="5" spans="2:26" ht="30" customHeight="1" x14ac:dyDescent="0.25">
      <c r="B5" s="11"/>
      <c r="C5" s="11"/>
      <c r="F5" s="372" t="s">
        <v>717</v>
      </c>
      <c r="G5" s="372"/>
      <c r="H5" s="372"/>
      <c r="I5" s="372"/>
      <c r="J5" s="372"/>
      <c r="K5" s="372"/>
      <c r="L5" s="372"/>
      <c r="M5" s="372"/>
      <c r="N5" s="372"/>
      <c r="O5" s="372"/>
      <c r="P5" s="372"/>
      <c r="S5" s="15"/>
      <c r="T5" s="20" t="s">
        <v>40</v>
      </c>
      <c r="U5" s="16"/>
      <c r="V5" s="16"/>
      <c r="W5" s="16"/>
      <c r="X5" s="16"/>
      <c r="Y5" s="16"/>
      <c r="Z5" s="17"/>
    </row>
    <row r="6" spans="2:26" x14ac:dyDescent="0.25">
      <c r="B6" s="37"/>
      <c r="C6" s="33"/>
      <c r="D6" s="33"/>
      <c r="E6" s="33"/>
      <c r="F6" s="38" t="s">
        <v>4</v>
      </c>
      <c r="G6" s="62">
        <f>Fiche_Organisateur_N°1!E19</f>
        <v>0</v>
      </c>
      <c r="H6" s="33"/>
      <c r="I6" s="33"/>
      <c r="J6" s="33"/>
      <c r="K6" s="33"/>
      <c r="O6" s="33"/>
      <c r="P6" s="14"/>
      <c r="S6" s="19"/>
      <c r="T6" s="22"/>
      <c r="U6" s="22"/>
      <c r="V6" s="22"/>
      <c r="W6" s="22"/>
      <c r="X6" s="22"/>
      <c r="Y6" s="22"/>
      <c r="Z6" s="21"/>
    </row>
    <row r="7" spans="2:26" x14ac:dyDescent="0.25">
      <c r="B7" s="39"/>
      <c r="C7" s="41"/>
      <c r="D7" s="41"/>
      <c r="E7" s="41"/>
      <c r="F7" s="40" t="s">
        <v>42</v>
      </c>
      <c r="G7" s="63">
        <f>Fiche_Organisateur_N°1!E20</f>
        <v>0</v>
      </c>
      <c r="H7" s="41"/>
      <c r="I7" s="41"/>
      <c r="J7" s="41"/>
      <c r="K7" s="41"/>
      <c r="L7" s="327" t="s">
        <v>2</v>
      </c>
      <c r="M7" s="373" t="str">
        <f>IF(Fiche_Organisateur_N°1!$E$17="","-",Fiche_Organisateur_N°1!$E$17)</f>
        <v>-</v>
      </c>
      <c r="N7" s="373"/>
      <c r="O7" s="41"/>
      <c r="P7" s="17"/>
      <c r="S7" s="19"/>
      <c r="T7" s="25"/>
      <c r="U7" s="22"/>
      <c r="V7" s="22"/>
      <c r="W7" s="22"/>
      <c r="X7" s="22"/>
      <c r="Y7" s="22"/>
      <c r="Z7" s="21"/>
    </row>
    <row r="8" spans="2:26" x14ac:dyDescent="0.25">
      <c r="B8" s="39"/>
      <c r="C8" s="41"/>
      <c r="D8" s="41"/>
      <c r="E8" s="41"/>
      <c r="F8" s="40" t="s">
        <v>10</v>
      </c>
      <c r="G8" s="63">
        <f>Fiche_Organisateur_N°1!E29</f>
        <v>0</v>
      </c>
      <c r="H8" s="41"/>
      <c r="I8" s="41"/>
      <c r="J8" s="41"/>
      <c r="K8" s="41"/>
      <c r="L8" s="214"/>
      <c r="M8" s="41"/>
      <c r="N8" s="41"/>
      <c r="O8" s="41"/>
      <c r="P8" s="17"/>
      <c r="S8" s="19"/>
      <c r="T8" s="22"/>
      <c r="U8" s="22"/>
      <c r="V8" s="22"/>
      <c r="W8" s="22"/>
      <c r="X8" s="22"/>
      <c r="Y8" s="22"/>
      <c r="Z8" s="21"/>
    </row>
    <row r="9" spans="2:26" x14ac:dyDescent="0.25">
      <c r="B9" s="39"/>
      <c r="C9" s="41"/>
      <c r="D9" s="45"/>
      <c r="E9" s="44"/>
      <c r="F9" s="40" t="s">
        <v>63</v>
      </c>
      <c r="G9" s="63">
        <f>Fiche_Organisateur_N°1!E21</f>
        <v>0</v>
      </c>
      <c r="H9" s="41"/>
      <c r="I9" s="41"/>
      <c r="J9" s="41"/>
      <c r="K9" s="41"/>
      <c r="L9" s="328"/>
      <c r="M9" s="41"/>
      <c r="N9" s="41"/>
      <c r="O9" s="41"/>
      <c r="P9" s="17"/>
      <c r="S9" s="19"/>
      <c r="T9" s="25"/>
      <c r="U9" s="22"/>
      <c r="V9" s="22"/>
      <c r="W9" s="22"/>
      <c r="X9" s="22"/>
      <c r="Y9" s="22"/>
      <c r="Z9" s="21"/>
    </row>
    <row r="10" spans="2:26" x14ac:dyDescent="0.25">
      <c r="B10" s="39"/>
      <c r="C10" s="41"/>
      <c r="D10" s="45"/>
      <c r="E10" s="44"/>
      <c r="F10" s="40" t="s">
        <v>6</v>
      </c>
      <c r="G10" s="63">
        <f>Fiche_Organisateur_N°1!E23</f>
        <v>0</v>
      </c>
      <c r="H10" s="41"/>
      <c r="I10" s="41"/>
      <c r="J10" s="41"/>
      <c r="K10" s="41"/>
      <c r="L10" s="329" t="s">
        <v>44</v>
      </c>
      <c r="M10" s="47">
        <f>Fiche_Organisateur_N°1!E25</f>
        <v>0</v>
      </c>
      <c r="N10" s="41"/>
      <c r="O10" s="41"/>
      <c r="P10" s="17"/>
      <c r="S10" s="19"/>
      <c r="T10" s="22"/>
      <c r="U10" s="22"/>
      <c r="V10" s="22"/>
      <c r="W10" s="22"/>
      <c r="X10" s="22"/>
      <c r="Y10" s="22"/>
      <c r="Z10" s="21"/>
    </row>
    <row r="11" spans="2:26" x14ac:dyDescent="0.25">
      <c r="B11" s="42"/>
      <c r="C11" s="35"/>
      <c r="D11" s="48"/>
      <c r="E11" s="49"/>
      <c r="F11" s="43" t="s">
        <v>43</v>
      </c>
      <c r="G11" s="34">
        <f>Fiche_Organisateur_N°1!E24</f>
        <v>0</v>
      </c>
      <c r="H11" s="35"/>
      <c r="I11" s="35"/>
      <c r="J11" s="35"/>
      <c r="K11" s="35"/>
      <c r="L11" s="330" t="s">
        <v>9</v>
      </c>
      <c r="M11" s="247">
        <f>Fiche_Organisateur_N°1!E26</f>
        <v>0</v>
      </c>
      <c r="N11" s="35"/>
      <c r="O11" s="35"/>
      <c r="P11" s="36"/>
      <c r="S11" s="19"/>
      <c r="T11" s="22"/>
      <c r="U11" s="22"/>
      <c r="V11" s="22"/>
      <c r="W11" s="22"/>
      <c r="X11" s="22"/>
      <c r="Y11" s="22"/>
      <c r="Z11" s="21"/>
    </row>
    <row r="12" spans="2:26" ht="15.75" thickBot="1" x14ac:dyDescent="0.3">
      <c r="B12" s="27"/>
      <c r="C12" s="27"/>
      <c r="D12" s="26"/>
      <c r="S12" s="19"/>
      <c r="T12" s="22"/>
      <c r="U12" s="22"/>
      <c r="V12" s="22"/>
      <c r="W12" s="22"/>
      <c r="X12" s="22"/>
      <c r="Y12" s="22"/>
      <c r="Z12" s="21"/>
    </row>
    <row r="13" spans="2:26" ht="20.45" customHeight="1" thickBot="1" x14ac:dyDescent="0.3">
      <c r="B13" s="374" t="s">
        <v>41</v>
      </c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6"/>
      <c r="S13" s="19"/>
      <c r="T13" s="22"/>
      <c r="U13" s="25"/>
      <c r="V13" s="22"/>
      <c r="W13" s="22"/>
      <c r="X13" s="22"/>
      <c r="Y13" s="22"/>
      <c r="Z13" s="21"/>
    </row>
    <row r="14" spans="2:26" ht="15.75" thickBot="1" x14ac:dyDescent="0.3">
      <c r="L14" s="323" t="s">
        <v>725</v>
      </c>
      <c r="S14" s="19"/>
      <c r="T14" s="22"/>
      <c r="U14" s="25"/>
      <c r="V14" s="22"/>
      <c r="W14" s="22"/>
      <c r="X14" s="22"/>
      <c r="Y14" s="22"/>
      <c r="Z14" s="21"/>
    </row>
    <row r="15" spans="2:26" ht="35.25" customHeight="1" thickBot="1" x14ac:dyDescent="0.3">
      <c r="B15" s="208" t="s">
        <v>12</v>
      </c>
      <c r="C15" s="209" t="s">
        <v>670</v>
      </c>
      <c r="D15" s="218" t="s">
        <v>687</v>
      </c>
      <c r="E15" s="148" t="s">
        <v>13</v>
      </c>
      <c r="F15" s="148" t="s">
        <v>14</v>
      </c>
      <c r="G15" s="148" t="s">
        <v>15</v>
      </c>
      <c r="H15" s="149" t="s">
        <v>65</v>
      </c>
      <c r="I15" s="208" t="s">
        <v>677</v>
      </c>
      <c r="J15" s="349" t="s">
        <v>682</v>
      </c>
      <c r="K15" s="218" t="s">
        <v>693</v>
      </c>
      <c r="L15" s="218" t="s">
        <v>681</v>
      </c>
      <c r="M15" s="218" t="s">
        <v>688</v>
      </c>
      <c r="N15" s="148" t="s">
        <v>16</v>
      </c>
      <c r="O15" s="148" t="s">
        <v>17</v>
      </c>
      <c r="P15" s="149" t="s">
        <v>18</v>
      </c>
      <c r="Q15" s="150"/>
      <c r="S15" s="19"/>
      <c r="T15" s="22"/>
      <c r="U15" s="25"/>
      <c r="V15" s="22"/>
      <c r="W15" s="22"/>
      <c r="X15" s="22"/>
      <c r="Y15" s="22"/>
      <c r="Z15" s="21"/>
    </row>
    <row r="16" spans="2:26" x14ac:dyDescent="0.25">
      <c r="B16" s="151">
        <v>1</v>
      </c>
      <c r="C16" s="338"/>
      <c r="D16" s="339"/>
      <c r="E16" s="339"/>
      <c r="F16" s="340"/>
      <c r="G16" s="339"/>
      <c r="H16" s="342"/>
      <c r="I16" s="339"/>
      <c r="J16" s="350"/>
      <c r="K16" s="351"/>
      <c r="L16" s="352"/>
      <c r="M16" s="353"/>
      <c r="N16" s="354"/>
      <c r="O16" s="354"/>
      <c r="P16" s="355"/>
      <c r="S16" s="19"/>
      <c r="T16" s="22"/>
      <c r="U16" s="25"/>
      <c r="V16" s="22"/>
      <c r="W16" s="22"/>
      <c r="X16" s="22"/>
      <c r="Y16" s="22"/>
      <c r="Z16" s="21"/>
    </row>
    <row r="17" spans="2:26" x14ac:dyDescent="0.25">
      <c r="B17" s="152">
        <v>2</v>
      </c>
      <c r="C17" s="240"/>
      <c r="D17" s="326"/>
      <c r="E17" s="326"/>
      <c r="F17" s="157"/>
      <c r="G17" s="156"/>
      <c r="H17" s="343"/>
      <c r="I17" s="326"/>
      <c r="J17" s="346"/>
      <c r="K17" s="155"/>
      <c r="L17" s="219"/>
      <c r="M17" s="217"/>
      <c r="N17" s="158"/>
      <c r="O17" s="158"/>
      <c r="P17" s="248"/>
      <c r="S17" s="19"/>
      <c r="T17" s="22"/>
      <c r="U17" s="25"/>
      <c r="V17" s="22"/>
      <c r="W17" s="22"/>
      <c r="X17" s="22"/>
      <c r="Y17" s="22"/>
      <c r="Z17" s="21"/>
    </row>
    <row r="18" spans="2:26" x14ac:dyDescent="0.25">
      <c r="B18" s="152">
        <v>3</v>
      </c>
      <c r="C18" s="241"/>
      <c r="D18" s="326"/>
      <c r="E18" s="156"/>
      <c r="F18" s="157"/>
      <c r="G18" s="156"/>
      <c r="H18" s="343"/>
      <c r="I18" s="326"/>
      <c r="J18" s="346"/>
      <c r="K18" s="155"/>
      <c r="L18" s="219"/>
      <c r="M18" s="217"/>
      <c r="N18" s="158"/>
      <c r="O18" s="158"/>
      <c r="P18" s="248"/>
      <c r="S18" s="19"/>
      <c r="T18" s="239"/>
      <c r="U18" s="25"/>
      <c r="V18" s="22"/>
      <c r="W18" s="22"/>
      <c r="X18" s="22"/>
      <c r="Y18" s="22"/>
      <c r="Z18" s="21"/>
    </row>
    <row r="19" spans="2:26" x14ac:dyDescent="0.25">
      <c r="B19" s="152">
        <v>4</v>
      </c>
      <c r="C19" s="241"/>
      <c r="D19" s="326"/>
      <c r="E19" s="156"/>
      <c r="F19" s="157"/>
      <c r="G19" s="156"/>
      <c r="H19" s="343"/>
      <c r="I19" s="326"/>
      <c r="J19" s="346"/>
      <c r="K19" s="155"/>
      <c r="L19" s="219"/>
      <c r="M19" s="217"/>
      <c r="N19" s="158"/>
      <c r="O19" s="158"/>
      <c r="P19" s="248"/>
      <c r="S19" s="19"/>
      <c r="T19" s="239"/>
      <c r="U19" s="25"/>
      <c r="V19" s="22"/>
      <c r="W19" s="22"/>
      <c r="X19" s="22"/>
      <c r="Y19" s="22"/>
      <c r="Z19" s="21"/>
    </row>
    <row r="20" spans="2:26" x14ac:dyDescent="0.25">
      <c r="B20" s="152">
        <v>5</v>
      </c>
      <c r="C20" s="341"/>
      <c r="D20" s="326"/>
      <c r="E20" s="156"/>
      <c r="F20" s="157"/>
      <c r="G20" s="156"/>
      <c r="H20" s="343"/>
      <c r="I20" s="326"/>
      <c r="J20" s="346"/>
      <c r="K20" s="155"/>
      <c r="L20" s="219"/>
      <c r="M20" s="217"/>
      <c r="N20" s="158"/>
      <c r="O20" s="158"/>
      <c r="P20" s="248"/>
      <c r="S20" s="19"/>
      <c r="T20" s="22"/>
      <c r="U20" s="25"/>
      <c r="V20" s="22"/>
      <c r="W20" s="22"/>
      <c r="X20" s="22"/>
      <c r="Y20" s="22"/>
      <c r="Z20" s="21"/>
    </row>
    <row r="21" spans="2:26" x14ac:dyDescent="0.25">
      <c r="B21" s="152">
        <v>6</v>
      </c>
      <c r="C21" s="241"/>
      <c r="D21" s="326"/>
      <c r="E21" s="156"/>
      <c r="F21" s="157"/>
      <c r="G21" s="156"/>
      <c r="H21" s="343"/>
      <c r="I21" s="326"/>
      <c r="J21" s="346"/>
      <c r="K21" s="155"/>
      <c r="L21" s="219"/>
      <c r="M21" s="217"/>
      <c r="N21" s="158"/>
      <c r="O21" s="158"/>
      <c r="P21" s="248"/>
      <c r="S21" s="19"/>
      <c r="T21" s="22"/>
      <c r="U21" s="25"/>
      <c r="V21" s="22"/>
      <c r="W21" s="22"/>
      <c r="X21" s="22"/>
      <c r="Y21" s="22"/>
      <c r="Z21" s="21"/>
    </row>
    <row r="22" spans="2:26" x14ac:dyDescent="0.25">
      <c r="B22" s="152">
        <v>7</v>
      </c>
      <c r="C22" s="241"/>
      <c r="D22" s="326"/>
      <c r="E22" s="156"/>
      <c r="F22" s="157"/>
      <c r="G22" s="156"/>
      <c r="H22" s="343"/>
      <c r="I22" s="326"/>
      <c r="J22" s="346"/>
      <c r="K22" s="155"/>
      <c r="L22" s="219"/>
      <c r="M22" s="217"/>
      <c r="N22" s="158"/>
      <c r="O22" s="158"/>
      <c r="P22" s="248"/>
      <c r="S22" s="357"/>
      <c r="T22" s="186"/>
      <c r="U22" s="22"/>
      <c r="V22" s="22"/>
      <c r="W22" s="22"/>
      <c r="X22" s="22"/>
      <c r="Y22" s="21"/>
    </row>
    <row r="23" spans="2:26" x14ac:dyDescent="0.25">
      <c r="B23" s="152">
        <v>8</v>
      </c>
      <c r="C23" s="241"/>
      <c r="D23" s="359"/>
      <c r="E23" s="156"/>
      <c r="F23" s="156"/>
      <c r="G23" s="156"/>
      <c r="H23" s="343"/>
      <c r="I23" s="348"/>
      <c r="J23" s="346"/>
      <c r="K23" s="155"/>
      <c r="L23" s="219"/>
      <c r="M23" s="217"/>
      <c r="N23" s="158"/>
      <c r="O23" s="158"/>
      <c r="P23" s="248"/>
      <c r="S23" s="19"/>
      <c r="T23" s="22"/>
      <c r="U23" s="25"/>
      <c r="V23" s="22"/>
      <c r="W23" s="22"/>
      <c r="X23" s="22"/>
      <c r="Y23" s="22"/>
      <c r="Z23" s="21"/>
    </row>
    <row r="24" spans="2:26" x14ac:dyDescent="0.25">
      <c r="B24" s="152">
        <v>9</v>
      </c>
      <c r="C24" s="325"/>
      <c r="D24" s="326"/>
      <c r="E24" s="156"/>
      <c r="F24" s="157"/>
      <c r="G24" s="156"/>
      <c r="H24" s="343"/>
      <c r="I24" s="348"/>
      <c r="J24" s="360"/>
      <c r="K24" s="155"/>
      <c r="L24" s="219"/>
      <c r="M24" s="217"/>
      <c r="N24" s="217"/>
      <c r="O24" s="361"/>
      <c r="P24" s="362"/>
      <c r="S24" s="19"/>
      <c r="T24" s="22"/>
      <c r="U24" s="25"/>
      <c r="V24" s="22"/>
      <c r="W24" s="22"/>
      <c r="X24" s="22"/>
      <c r="Y24" s="22"/>
      <c r="Z24" s="21"/>
    </row>
    <row r="25" spans="2:26" x14ac:dyDescent="0.25">
      <c r="B25" s="152">
        <v>10</v>
      </c>
      <c r="C25" s="241"/>
      <c r="D25" s="326"/>
      <c r="E25" s="156"/>
      <c r="F25" s="157"/>
      <c r="G25" s="156"/>
      <c r="H25" s="343"/>
      <c r="I25" s="326"/>
      <c r="J25" s="346"/>
      <c r="K25" s="155"/>
      <c r="L25" s="219"/>
      <c r="M25" s="217"/>
      <c r="N25" s="158"/>
      <c r="O25" s="158"/>
      <c r="P25" s="248"/>
      <c r="S25" s="39"/>
      <c r="T25" s="41"/>
      <c r="W25" s="22"/>
      <c r="X25" s="22"/>
      <c r="Y25" s="22"/>
      <c r="Z25" s="21"/>
    </row>
    <row r="26" spans="2:26" x14ac:dyDescent="0.25">
      <c r="B26" s="152">
        <v>11</v>
      </c>
      <c r="C26" s="241"/>
      <c r="D26" s="156"/>
      <c r="E26" s="156"/>
      <c r="F26" s="157"/>
      <c r="G26" s="156"/>
      <c r="H26" s="343"/>
      <c r="I26" s="326"/>
      <c r="J26" s="346"/>
      <c r="K26" s="155"/>
      <c r="L26" s="219"/>
      <c r="M26" s="217"/>
      <c r="N26" s="158"/>
      <c r="O26" s="158"/>
      <c r="P26" s="248"/>
      <c r="S26" s="19"/>
      <c r="T26" s="22"/>
      <c r="U26" s="25"/>
      <c r="V26" s="22"/>
      <c r="W26" s="22"/>
      <c r="X26" s="22"/>
      <c r="Y26" s="22"/>
      <c r="Z26" s="21"/>
    </row>
    <row r="27" spans="2:26" x14ac:dyDescent="0.25">
      <c r="B27" s="152">
        <v>12</v>
      </c>
      <c r="C27" s="241"/>
      <c r="D27" s="326"/>
      <c r="E27" s="156"/>
      <c r="F27" s="157"/>
      <c r="G27" s="156"/>
      <c r="H27" s="343"/>
      <c r="I27" s="326"/>
      <c r="J27" s="346"/>
      <c r="K27" s="155"/>
      <c r="L27" s="219"/>
      <c r="M27" s="217"/>
      <c r="N27" s="158"/>
      <c r="O27" s="158"/>
      <c r="P27" s="248"/>
      <c r="S27" s="19"/>
      <c r="T27" s="22"/>
      <c r="U27" s="25"/>
      <c r="V27" s="22"/>
      <c r="W27" s="22"/>
      <c r="X27" s="22"/>
      <c r="Y27" s="22"/>
      <c r="Z27" s="21"/>
    </row>
    <row r="28" spans="2:26" x14ac:dyDescent="0.25">
      <c r="B28" s="152">
        <v>13</v>
      </c>
      <c r="C28" s="241"/>
      <c r="D28" s="359"/>
      <c r="E28" s="156"/>
      <c r="F28" s="156"/>
      <c r="G28" s="156"/>
      <c r="H28" s="344"/>
      <c r="I28" s="348"/>
      <c r="J28" s="346"/>
      <c r="K28" s="155"/>
      <c r="L28" s="219"/>
      <c r="M28" s="217"/>
      <c r="N28" s="158"/>
      <c r="O28" s="158"/>
      <c r="P28" s="248"/>
      <c r="S28" s="19"/>
      <c r="T28" s="22"/>
      <c r="U28" s="25"/>
      <c r="V28" s="22"/>
      <c r="W28" s="22"/>
      <c r="X28" s="22"/>
      <c r="Y28" s="22"/>
      <c r="Z28" s="21"/>
    </row>
    <row r="29" spans="2:26" x14ac:dyDescent="0.25">
      <c r="B29" s="152">
        <v>14</v>
      </c>
      <c r="C29" s="325"/>
      <c r="D29" s="326"/>
      <c r="E29" s="156"/>
      <c r="F29" s="157"/>
      <c r="G29" s="156"/>
      <c r="H29" s="343"/>
      <c r="I29" s="348"/>
      <c r="J29" s="360"/>
      <c r="K29" s="155"/>
      <c r="L29" s="219"/>
      <c r="M29" s="217"/>
      <c r="N29" s="217"/>
      <c r="O29" s="361"/>
      <c r="P29" s="362"/>
      <c r="S29" s="19"/>
      <c r="T29" s="22"/>
      <c r="U29" s="25"/>
      <c r="V29" s="22"/>
      <c r="W29" s="22"/>
      <c r="X29" s="22"/>
      <c r="Y29" s="22"/>
      <c r="Z29" s="21"/>
    </row>
    <row r="30" spans="2:26" x14ac:dyDescent="0.25">
      <c r="B30" s="152">
        <v>15</v>
      </c>
      <c r="C30" s="241"/>
      <c r="D30" s="326"/>
      <c r="E30" s="156"/>
      <c r="F30" s="157"/>
      <c r="G30" s="156"/>
      <c r="H30" s="343"/>
      <c r="I30" s="326"/>
      <c r="J30" s="346"/>
      <c r="K30" s="155"/>
      <c r="L30" s="219"/>
      <c r="M30" s="217"/>
      <c r="N30" s="158"/>
      <c r="O30" s="158"/>
      <c r="P30" s="248"/>
      <c r="S30" s="19"/>
      <c r="T30" s="22"/>
      <c r="U30" s="25"/>
      <c r="V30" s="22"/>
      <c r="W30" s="22"/>
      <c r="X30" s="22"/>
      <c r="Y30" s="22"/>
      <c r="Z30" s="21"/>
    </row>
    <row r="31" spans="2:26" x14ac:dyDescent="0.25">
      <c r="B31" s="152">
        <v>16</v>
      </c>
      <c r="C31" s="241"/>
      <c r="D31" s="156"/>
      <c r="E31" s="156"/>
      <c r="F31" s="157"/>
      <c r="G31" s="156"/>
      <c r="H31" s="343"/>
      <c r="I31" s="326"/>
      <c r="J31" s="346"/>
      <c r="K31" s="155"/>
      <c r="L31" s="219"/>
      <c r="M31" s="217"/>
      <c r="N31" s="158"/>
      <c r="O31" s="158"/>
      <c r="P31" s="362"/>
      <c r="S31" s="19"/>
      <c r="T31" s="22"/>
      <c r="U31" s="25"/>
      <c r="V31" s="22"/>
      <c r="W31" s="22"/>
      <c r="X31" s="22"/>
      <c r="Y31" s="22"/>
      <c r="Z31" s="21"/>
    </row>
    <row r="32" spans="2:26" x14ac:dyDescent="0.25">
      <c r="B32" s="152">
        <v>17</v>
      </c>
      <c r="C32" s="241"/>
      <c r="D32" s="156"/>
      <c r="E32" s="156"/>
      <c r="F32" s="157"/>
      <c r="G32" s="156"/>
      <c r="H32" s="343"/>
      <c r="I32" s="326"/>
      <c r="J32" s="346"/>
      <c r="K32" s="155"/>
      <c r="L32" s="219"/>
      <c r="M32" s="217"/>
      <c r="N32" s="158"/>
      <c r="O32" s="158"/>
      <c r="P32" s="248"/>
      <c r="S32" s="19"/>
      <c r="T32" s="22"/>
      <c r="U32" s="25"/>
      <c r="V32" s="22"/>
      <c r="W32" s="22"/>
      <c r="X32" s="22"/>
      <c r="Y32" s="22"/>
      <c r="Z32" s="21"/>
    </row>
    <row r="33" spans="2:26" x14ac:dyDescent="0.25">
      <c r="B33" s="152">
        <v>18</v>
      </c>
      <c r="C33" s="241"/>
      <c r="D33" s="156"/>
      <c r="E33" s="156"/>
      <c r="F33" s="157"/>
      <c r="G33" s="156"/>
      <c r="H33" s="343"/>
      <c r="I33" s="326"/>
      <c r="J33" s="346"/>
      <c r="K33" s="155"/>
      <c r="L33" s="219"/>
      <c r="M33" s="217"/>
      <c r="N33" s="158"/>
      <c r="O33" s="158"/>
      <c r="P33" s="248"/>
      <c r="S33" s="19"/>
      <c r="T33" s="22"/>
      <c r="U33" s="25"/>
      <c r="V33" s="22"/>
      <c r="W33" s="22"/>
      <c r="X33" s="22"/>
      <c r="Y33" s="22"/>
      <c r="Z33" s="21"/>
    </row>
    <row r="34" spans="2:26" x14ac:dyDescent="0.25">
      <c r="B34" s="152">
        <v>19</v>
      </c>
      <c r="C34" s="241"/>
      <c r="D34" s="156"/>
      <c r="E34" s="156"/>
      <c r="F34" s="157"/>
      <c r="G34" s="156"/>
      <c r="H34" s="343"/>
      <c r="I34" s="326"/>
      <c r="J34" s="346"/>
      <c r="K34" s="155"/>
      <c r="L34" s="219"/>
      <c r="M34" s="217"/>
      <c r="N34" s="158"/>
      <c r="O34" s="158"/>
      <c r="P34" s="248"/>
      <c r="S34" s="19"/>
      <c r="T34" s="22"/>
      <c r="U34" s="25"/>
      <c r="V34" s="22"/>
      <c r="W34" s="22"/>
      <c r="X34" s="22"/>
      <c r="Y34" s="22"/>
      <c r="Z34" s="21"/>
    </row>
    <row r="35" spans="2:26" x14ac:dyDescent="0.25">
      <c r="B35" s="152">
        <v>20</v>
      </c>
      <c r="C35" s="241"/>
      <c r="D35" s="156"/>
      <c r="E35" s="156"/>
      <c r="F35" s="157"/>
      <c r="G35" s="156"/>
      <c r="H35" s="343"/>
      <c r="I35" s="326"/>
      <c r="J35" s="346"/>
      <c r="K35" s="155"/>
      <c r="L35" s="219"/>
      <c r="M35" s="217"/>
      <c r="N35" s="158"/>
      <c r="O35" s="158"/>
      <c r="P35" s="248"/>
      <c r="S35" s="19"/>
      <c r="T35" s="22"/>
      <c r="U35" s="25"/>
      <c r="V35" s="22"/>
      <c r="W35" s="22"/>
      <c r="X35" s="22"/>
      <c r="Y35" s="22"/>
      <c r="Z35" s="21"/>
    </row>
    <row r="36" spans="2:26" x14ac:dyDescent="0.25">
      <c r="B36" s="152">
        <v>21</v>
      </c>
      <c r="C36" s="241"/>
      <c r="D36" s="156"/>
      <c r="E36" s="156"/>
      <c r="F36" s="157"/>
      <c r="G36" s="156"/>
      <c r="H36" s="343"/>
      <c r="I36" s="326"/>
      <c r="J36" s="346"/>
      <c r="K36" s="155"/>
      <c r="L36" s="219"/>
      <c r="M36" s="217"/>
      <c r="N36" s="158"/>
      <c r="O36" s="158"/>
      <c r="P36" s="248"/>
      <c r="S36" s="19"/>
      <c r="T36" s="22"/>
      <c r="U36" s="25"/>
      <c r="V36" s="22"/>
      <c r="W36" s="22"/>
      <c r="X36" s="22"/>
      <c r="Y36" s="22"/>
      <c r="Z36" s="21"/>
    </row>
    <row r="37" spans="2:26" x14ac:dyDescent="0.25">
      <c r="B37" s="152">
        <v>22</v>
      </c>
      <c r="C37" s="241"/>
      <c r="D37" s="156"/>
      <c r="E37" s="156"/>
      <c r="F37" s="157"/>
      <c r="G37" s="156"/>
      <c r="H37" s="343"/>
      <c r="I37" s="326"/>
      <c r="J37" s="346"/>
      <c r="K37" s="155"/>
      <c r="L37" s="219"/>
      <c r="M37" s="217"/>
      <c r="N37" s="158"/>
      <c r="O37" s="158"/>
      <c r="P37" s="248"/>
      <c r="S37" s="19"/>
      <c r="T37" s="22"/>
      <c r="U37" s="25"/>
      <c r="V37" s="22"/>
      <c r="W37" s="22"/>
      <c r="X37" s="22"/>
      <c r="Y37" s="22"/>
      <c r="Z37" s="21"/>
    </row>
    <row r="38" spans="2:26" x14ac:dyDescent="0.25">
      <c r="B38" s="152">
        <v>23</v>
      </c>
      <c r="C38" s="241"/>
      <c r="D38" s="156"/>
      <c r="E38" s="156"/>
      <c r="F38" s="157"/>
      <c r="G38" s="156"/>
      <c r="H38" s="343"/>
      <c r="I38" s="326"/>
      <c r="J38" s="346"/>
      <c r="K38" s="155"/>
      <c r="L38" s="219"/>
      <c r="M38" s="217"/>
      <c r="N38" s="158"/>
      <c r="O38" s="158"/>
      <c r="P38" s="248"/>
      <c r="S38" s="19"/>
      <c r="T38" s="22"/>
      <c r="U38" s="25"/>
      <c r="V38" s="22"/>
      <c r="W38" s="22"/>
      <c r="X38" s="22"/>
      <c r="Y38" s="22"/>
      <c r="Z38" s="21"/>
    </row>
    <row r="39" spans="2:26" x14ac:dyDescent="0.25">
      <c r="B39" s="152">
        <v>24</v>
      </c>
      <c r="C39" s="241"/>
      <c r="D39" s="156"/>
      <c r="E39" s="156"/>
      <c r="F39" s="157"/>
      <c r="G39" s="156"/>
      <c r="H39" s="343"/>
      <c r="I39" s="326"/>
      <c r="J39" s="346"/>
      <c r="K39" s="155"/>
      <c r="L39" s="219"/>
      <c r="M39" s="217"/>
      <c r="N39" s="158"/>
      <c r="O39" s="158"/>
      <c r="P39" s="248"/>
      <c r="S39" s="19"/>
      <c r="T39" s="22"/>
      <c r="U39" s="25"/>
      <c r="V39" s="22"/>
      <c r="W39" s="22"/>
      <c r="X39" s="22"/>
      <c r="Y39" s="22"/>
      <c r="Z39" s="21"/>
    </row>
    <row r="40" spans="2:26" x14ac:dyDescent="0.25">
      <c r="B40" s="152">
        <v>25</v>
      </c>
      <c r="C40" s="241"/>
      <c r="D40" s="156"/>
      <c r="E40" s="156"/>
      <c r="F40" s="157"/>
      <c r="G40" s="156"/>
      <c r="H40" s="343"/>
      <c r="I40" s="326"/>
      <c r="J40" s="346"/>
      <c r="K40" s="155"/>
      <c r="L40" s="219"/>
      <c r="M40" s="217"/>
      <c r="N40" s="158"/>
      <c r="O40" s="158"/>
      <c r="P40" s="248"/>
      <c r="S40" s="19"/>
      <c r="T40" s="22"/>
      <c r="U40" s="25"/>
      <c r="V40" s="22"/>
      <c r="W40" s="22"/>
      <c r="X40" s="22"/>
      <c r="Y40" s="22"/>
      <c r="Z40" s="21"/>
    </row>
    <row r="41" spans="2:26" x14ac:dyDescent="0.25">
      <c r="B41" s="152">
        <v>26</v>
      </c>
      <c r="C41" s="241"/>
      <c r="D41" s="156"/>
      <c r="E41" s="156"/>
      <c r="F41" s="157"/>
      <c r="G41" s="156"/>
      <c r="H41" s="343"/>
      <c r="I41" s="326"/>
      <c r="J41" s="346"/>
      <c r="K41" s="155"/>
      <c r="L41" s="219"/>
      <c r="M41" s="217"/>
      <c r="N41" s="158"/>
      <c r="O41" s="158"/>
      <c r="P41" s="248"/>
      <c r="S41" s="19"/>
      <c r="T41" s="22"/>
      <c r="U41" s="25"/>
      <c r="V41" s="22"/>
      <c r="W41" s="22"/>
      <c r="X41" s="22"/>
      <c r="Y41" s="22"/>
      <c r="Z41" s="21"/>
    </row>
    <row r="42" spans="2:26" x14ac:dyDescent="0.25">
      <c r="B42" s="152">
        <v>27</v>
      </c>
      <c r="C42" s="241"/>
      <c r="D42" s="156"/>
      <c r="E42" s="156"/>
      <c r="F42" s="157"/>
      <c r="G42" s="156"/>
      <c r="H42" s="343"/>
      <c r="I42" s="326"/>
      <c r="J42" s="346"/>
      <c r="K42" s="155"/>
      <c r="L42" s="219"/>
      <c r="M42" s="217"/>
      <c r="N42" s="158"/>
      <c r="O42" s="158"/>
      <c r="P42" s="248"/>
      <c r="S42" s="19"/>
      <c r="T42" s="22"/>
      <c r="U42" s="25"/>
      <c r="V42" s="22"/>
      <c r="W42" s="22"/>
      <c r="X42" s="22"/>
      <c r="Y42" s="22"/>
      <c r="Z42" s="21"/>
    </row>
    <row r="43" spans="2:26" x14ac:dyDescent="0.25">
      <c r="B43" s="152">
        <v>28</v>
      </c>
      <c r="C43" s="241"/>
      <c r="D43" s="156"/>
      <c r="E43" s="156"/>
      <c r="F43" s="157"/>
      <c r="G43" s="156"/>
      <c r="H43" s="343"/>
      <c r="I43" s="326"/>
      <c r="J43" s="346"/>
      <c r="K43" s="155"/>
      <c r="L43" s="219"/>
      <c r="M43" s="217"/>
      <c r="N43" s="158"/>
      <c r="O43" s="158"/>
      <c r="P43" s="248"/>
      <c r="S43" s="19"/>
      <c r="T43" s="22"/>
      <c r="U43" s="25"/>
      <c r="V43" s="22"/>
      <c r="W43" s="22"/>
      <c r="X43" s="22"/>
      <c r="Y43" s="22"/>
      <c r="Z43" s="21"/>
    </row>
    <row r="44" spans="2:26" x14ac:dyDescent="0.25">
      <c r="B44" s="152">
        <v>29</v>
      </c>
      <c r="C44" s="241"/>
      <c r="D44" s="156"/>
      <c r="E44" s="156"/>
      <c r="F44" s="157"/>
      <c r="G44" s="156"/>
      <c r="H44" s="343"/>
      <c r="I44" s="326"/>
      <c r="J44" s="346"/>
      <c r="K44" s="155"/>
      <c r="L44" s="219"/>
      <c r="M44" s="217"/>
      <c r="N44" s="158"/>
      <c r="O44" s="158"/>
      <c r="P44" s="248"/>
      <c r="S44" s="19"/>
      <c r="T44" s="22"/>
      <c r="U44" s="22"/>
      <c r="V44" s="22"/>
      <c r="W44" s="22"/>
      <c r="X44" s="22"/>
      <c r="Y44" s="22"/>
      <c r="Z44" s="21"/>
    </row>
    <row r="45" spans="2:26" ht="15.75" thickBot="1" x14ac:dyDescent="0.3">
      <c r="B45" s="153">
        <v>30</v>
      </c>
      <c r="C45" s="242"/>
      <c r="D45" s="159"/>
      <c r="E45" s="159"/>
      <c r="F45" s="160"/>
      <c r="G45" s="159"/>
      <c r="H45" s="345"/>
      <c r="I45" s="159"/>
      <c r="J45" s="347"/>
      <c r="K45" s="159"/>
      <c r="L45" s="220"/>
      <c r="M45" s="356"/>
      <c r="N45" s="161"/>
      <c r="O45" s="161"/>
      <c r="P45" s="249"/>
      <c r="S45" s="50"/>
      <c r="T45" s="51"/>
      <c r="U45" s="51"/>
      <c r="V45" s="51"/>
      <c r="W45" s="51"/>
      <c r="X45" s="51"/>
      <c r="Y45" s="51"/>
      <c r="Z45" s="154"/>
    </row>
    <row r="47" spans="2:26" x14ac:dyDescent="0.25">
      <c r="J47" s="11" t="s">
        <v>678</v>
      </c>
    </row>
  </sheetData>
  <sheetProtection sheet="1" formatColumns="0" selectLockedCells="1"/>
  <mergeCells count="5">
    <mergeCell ref="F3:P3"/>
    <mergeCell ref="F5:P5"/>
    <mergeCell ref="M7:N7"/>
    <mergeCell ref="B13:P13"/>
    <mergeCell ref="F2:P2"/>
  </mergeCells>
  <dataValidations count="4">
    <dataValidation type="list" allowBlank="1" showInputMessage="1" showErrorMessage="1" error="Seules possibilités : _x000a_M = Male_x000a_F  = Femelle" prompt="M ou F" sqref="L16:L45" xr:uid="{00000000-0002-0000-0200-000000000000}">
      <formula1>"M,F"</formula1>
    </dataValidation>
    <dataValidation operator="lessThanOrEqual" allowBlank="1" showInputMessage="1" showErrorMessage="1" sqref="N24 M16:M45 N29" xr:uid="{00000000-0002-0000-0200-000001000000}"/>
    <dataValidation type="whole" allowBlank="1" showInputMessage="1" showErrorMessage="1" sqref="F16:F22 F24:F27 F29:F45" xr:uid="{00000000-0002-0000-0200-000002000000}">
      <formula1>1000</formula1>
      <formula2>98999</formula2>
    </dataValidation>
    <dataValidation type="whole" allowBlank="1" showInputMessage="1" showErrorMessage="1" sqref="J16:J23 J25:J28 J30:J45" xr:uid="{00000000-0002-0000-0200-000003000000}">
      <formula1>0</formula1>
      <formula2>917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54" fitToHeight="2" orientation="landscape" horizontalDpi="4294967293" r:id="rId1"/>
  <headerFooter>
    <oddFooter>&amp;C&amp;8&amp;F - 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R63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Fiche_Organisateur_N°2!$D$40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IF(Fiche_Organisateur_N°2!$E$40="","-",Fiche_Organisateur_N°2!$E$40)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CONCATENATE(Fiche_Organisateur_N°2!$F$40," - ",Fiche_Organisateur_N°2!$G$40)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IF(Fiche_Organisateur_N°2!$H$40=""," - ",Fiche_Organisateur_N°2!$H$40)</f>
        <v xml:space="preserve"> - </v>
      </c>
      <c r="E17" s="41"/>
      <c r="F17" s="46"/>
      <c r="G17" s="41"/>
      <c r="H17" s="41"/>
      <c r="J17" s="215">
        <f>Fiche_Organisateur_N°2!$C$40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Fiche_Organisateur_N°2!$I$40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IF(Fiche_Organisateur_N°2!$P$40="","-",Fiche_Organisateur_N°2!$P$40)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Fiche_Organisateur_N°2!J40</f>
        <v>0</v>
      </c>
      <c r="E21" s="93"/>
      <c r="F21" s="93"/>
      <c r="G21" s="44" t="s">
        <v>694</v>
      </c>
      <c r="H21" s="238">
        <f>Fiche_Organisateur_N°2!$K$40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Fiche_Organisateur_N°2!$L$40</f>
        <v>0</v>
      </c>
      <c r="E22" s="16"/>
      <c r="F22" s="97"/>
      <c r="G22" s="92" t="s">
        <v>675</v>
      </c>
      <c r="H22" s="243" t="str">
        <f>IF(Fiche_Organisateur_N°2!$N$40="","-",Fiche_Organisateur_N°2!$N$40)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IF(Fiche_Organisateur_N°2!$M$40="","-",Fiche_Organisateur_N°2!$M$40)</f>
        <v>-</v>
      </c>
      <c r="E23" s="41"/>
      <c r="F23" s="41"/>
      <c r="G23" s="92" t="s">
        <v>55</v>
      </c>
      <c r="H23" s="243" t="str">
        <f>IF(Fiche_Organisateur_N°2!$O$40="","-",Fiche_Organisateur_N°2!$O$40)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13" priority="2" operator="equal">
      <formula>"OK"</formula>
    </cfRule>
  </conditionalFormatting>
  <conditionalFormatting sqref="N29:N34 N36 N38 N40 N42">
    <cfRule type="cellIs" dxfId="12" priority="1" operator="equal">
      <formula>"OK"</formula>
    </cfRule>
  </conditionalFormatting>
  <hyperlinks>
    <hyperlink ref="B11" r:id="rId1" xr:uid="{00000000-0004-0000-1D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R63"/>
  <sheetViews>
    <sheetView topLeftCell="A19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Fiche_Organisateur_N°2!$D$41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IF(Fiche_Organisateur_N°2!$E$41="","-",Fiche_Organisateur_N°2!$E$41)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CONCATENATE(Fiche_Organisateur_N°2!$F$41," - ",Fiche_Organisateur_N°2!$G$41)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IF(Fiche_Organisateur_N°2!$H$41=""," - ",Fiche_Organisateur_N°2!$H$41)</f>
        <v xml:space="preserve"> - </v>
      </c>
      <c r="E17" s="41"/>
      <c r="F17" s="46"/>
      <c r="G17" s="41"/>
      <c r="H17" s="41"/>
      <c r="J17" s="215">
        <f>Fiche_Organisateur_N°2!$C$41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Fiche_Organisateur_N°2!$I$41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IF(Fiche_Organisateur_N°2!$P$41="","-",Fiche_Organisateur_N°2!$P$41)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Fiche_Organisateur_N°2!J41</f>
        <v>0</v>
      </c>
      <c r="E21" s="93"/>
      <c r="F21" s="93"/>
      <c r="G21" s="44" t="s">
        <v>694</v>
      </c>
      <c r="H21" s="238">
        <f>Fiche_Organisateur_N°2!$K$41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Fiche_Organisateur_N°2!$L$41</f>
        <v>0</v>
      </c>
      <c r="E22" s="16"/>
      <c r="F22" s="97"/>
      <c r="G22" s="92" t="s">
        <v>675</v>
      </c>
      <c r="H22" s="243" t="str">
        <f>IF(Fiche_Organisateur_N°2!$N$41="","-",Fiche_Organisateur_N°2!$N$41)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IF(Fiche_Organisateur_N°2!$M$41="","-",Fiche_Organisateur_N°2!$M$41)</f>
        <v>-</v>
      </c>
      <c r="E23" s="41"/>
      <c r="F23" s="41"/>
      <c r="G23" s="92" t="s">
        <v>55</v>
      </c>
      <c r="H23" s="243" t="str">
        <f>IF(Fiche_Organisateur_N°2!$O$41="","-",Fiche_Organisateur_N°2!$O$41)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11" priority="2" operator="equal">
      <formula>"OK"</formula>
    </cfRule>
  </conditionalFormatting>
  <conditionalFormatting sqref="N29:N34 N36 N38 N40 N42">
    <cfRule type="cellIs" dxfId="10" priority="1" operator="equal">
      <formula>"OK"</formula>
    </cfRule>
  </conditionalFormatting>
  <hyperlinks>
    <hyperlink ref="B11" r:id="rId1" xr:uid="{00000000-0004-0000-1E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R63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Fiche_Organisateur_N°2!$D$42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IF(Fiche_Organisateur_N°2!$E$42="","-",Fiche_Organisateur_N°2!$E$42)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CONCATENATE(Fiche_Organisateur_N°2!$F$42," - ",Fiche_Organisateur_N°2!$G$42)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IF(Fiche_Organisateur_N°2!$H$42=""," - ",Fiche_Organisateur_N°2!$H$42)</f>
        <v xml:space="preserve"> - </v>
      </c>
      <c r="E17" s="41"/>
      <c r="F17" s="46"/>
      <c r="G17" s="41"/>
      <c r="H17" s="41"/>
      <c r="J17" s="215">
        <f>Fiche_Organisateur_N°2!$C$42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Fiche_Organisateur_N°2!$I$42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IF(Fiche_Organisateur_N°2!$P$42="","-",Fiche_Organisateur_N°2!$P$42)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Fiche_Organisateur_N°2!J42</f>
        <v>0</v>
      </c>
      <c r="E21" s="93"/>
      <c r="F21" s="93"/>
      <c r="G21" s="44" t="s">
        <v>694</v>
      </c>
      <c r="H21" s="238">
        <f>Fiche_Organisateur_N°2!$K$42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Fiche_Organisateur_N°2!$L$42</f>
        <v>0</v>
      </c>
      <c r="E22" s="16"/>
      <c r="F22" s="97"/>
      <c r="G22" s="92" t="s">
        <v>675</v>
      </c>
      <c r="H22" s="243" t="str">
        <f>IF(Fiche_Organisateur_N°2!$N$42="","-",Fiche_Organisateur_N°2!$N$42)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IF(Fiche_Organisateur_N°2!$M$42="","-",Fiche_Organisateur_N°2!$M$42)</f>
        <v>-</v>
      </c>
      <c r="E23" s="41"/>
      <c r="F23" s="41"/>
      <c r="G23" s="92" t="s">
        <v>55</v>
      </c>
      <c r="H23" s="243" t="str">
        <f>IF(Fiche_Organisateur_N°2!$O$42="","-",Fiche_Organisateur_N°2!$O$42)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9" priority="2" operator="equal">
      <formula>"OK"</formula>
    </cfRule>
  </conditionalFormatting>
  <conditionalFormatting sqref="N29:N34 N36 N38 N40 N42">
    <cfRule type="cellIs" dxfId="8" priority="1" operator="equal">
      <formula>"OK"</formula>
    </cfRule>
  </conditionalFormatting>
  <hyperlinks>
    <hyperlink ref="B11" r:id="rId1" xr:uid="{00000000-0004-0000-1F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R63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Fiche_Organisateur_N°2!$D$43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IF(Fiche_Organisateur_N°2!$E$43="","-",Fiche_Organisateur_N°2!$E$43)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CONCATENATE(Fiche_Organisateur_N°2!$F$43," - ",Fiche_Organisateur_N°2!$G$43)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IF(Fiche_Organisateur_N°2!$H$43=""," - ",Fiche_Organisateur_N°2!$H$43)</f>
        <v xml:space="preserve"> - </v>
      </c>
      <c r="E17" s="41"/>
      <c r="F17" s="46"/>
      <c r="G17" s="41"/>
      <c r="H17" s="41"/>
      <c r="J17" s="215">
        <f>Fiche_Organisateur_N°2!$C$43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Fiche_Organisateur_N°2!$I$43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IF(Fiche_Organisateur_N°2!$P$43="","-",Fiche_Organisateur_N°2!$P$43)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Fiche_Organisateur_N°2!J43</f>
        <v>0</v>
      </c>
      <c r="E21" s="93"/>
      <c r="F21" s="93"/>
      <c r="G21" s="44" t="s">
        <v>694</v>
      </c>
      <c r="H21" s="238">
        <f>Fiche_Organisateur_N°2!$K$43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Fiche_Organisateur_N°2!$L$43</f>
        <v>0</v>
      </c>
      <c r="E22" s="16"/>
      <c r="F22" s="97"/>
      <c r="G22" s="92" t="s">
        <v>675</v>
      </c>
      <c r="H22" s="243" t="str">
        <f>IF(Fiche_Organisateur_N°2!$N$43="","-",Fiche_Organisateur_N°2!$N$43)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IF(Fiche_Organisateur_N°2!$M$43="","-",Fiche_Organisateur_N°2!$M$43)</f>
        <v>-</v>
      </c>
      <c r="E23" s="41"/>
      <c r="F23" s="41"/>
      <c r="G23" s="92" t="s">
        <v>55</v>
      </c>
      <c r="H23" s="243" t="str">
        <f>IF(Fiche_Organisateur_N°2!$O$43="","-",Fiche_Organisateur_N°2!$O$43)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7" priority="2" operator="equal">
      <formula>"OK"</formula>
    </cfRule>
  </conditionalFormatting>
  <conditionalFormatting sqref="N29:N34 N36 N38 N40 N42">
    <cfRule type="cellIs" dxfId="6" priority="1" operator="equal">
      <formula>"OK"</formula>
    </cfRule>
  </conditionalFormatting>
  <hyperlinks>
    <hyperlink ref="B11" r:id="rId1" xr:uid="{00000000-0004-0000-20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R63"/>
  <sheetViews>
    <sheetView topLeftCell="A28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Fiche_Organisateur_N°2!$D$44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IF(Fiche_Organisateur_N°2!$E$44="","-",Fiche_Organisateur_N°2!$E$44)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CONCATENATE(Fiche_Organisateur_N°2!$F$44," - ",Fiche_Organisateur_N°2!$G$44)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IF(Fiche_Organisateur_N°2!$H$44=""," - ",Fiche_Organisateur_N°2!$H$44)</f>
        <v xml:space="preserve"> - </v>
      </c>
      <c r="E17" s="41"/>
      <c r="F17" s="46"/>
      <c r="G17" s="41"/>
      <c r="H17" s="41"/>
      <c r="J17" s="215">
        <f>Fiche_Organisateur_N°2!$C$44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Fiche_Organisateur_N°2!$I$44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IF(Fiche_Organisateur_N°2!$P$44="","-",Fiche_Organisateur_N°2!$P$44)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Fiche_Organisateur_N°2!J44</f>
        <v>0</v>
      </c>
      <c r="E21" s="93"/>
      <c r="F21" s="93"/>
      <c r="G21" s="44" t="s">
        <v>694</v>
      </c>
      <c r="H21" s="238">
        <f>Fiche_Organisateur_N°2!$K$44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Fiche_Organisateur_N°2!$L$44</f>
        <v>0</v>
      </c>
      <c r="E22" s="16"/>
      <c r="F22" s="97"/>
      <c r="G22" s="92" t="s">
        <v>675</v>
      </c>
      <c r="H22" s="243" t="str">
        <f>IF(Fiche_Organisateur_N°2!$N$44="","-",Fiche_Organisateur_N°2!$N$44)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IF(Fiche_Organisateur_N°2!$M$44="","-",Fiche_Organisateur_N°2!$M$44)</f>
        <v>-</v>
      </c>
      <c r="E23" s="41"/>
      <c r="F23" s="41"/>
      <c r="G23" s="92" t="s">
        <v>55</v>
      </c>
      <c r="H23" s="243" t="str">
        <f>IF(Fiche_Organisateur_N°2!$O$44="","-",Fiche_Organisateur_N°2!$O$44)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5" priority="2" operator="equal">
      <formula>"OK"</formula>
    </cfRule>
  </conditionalFormatting>
  <conditionalFormatting sqref="N29:N34 N36 N38 N40 N42">
    <cfRule type="cellIs" dxfId="4" priority="1" operator="equal">
      <formula>"OK"</formula>
    </cfRule>
  </conditionalFormatting>
  <hyperlinks>
    <hyperlink ref="B11" r:id="rId1" xr:uid="{00000000-0004-0000-21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R63"/>
  <sheetViews>
    <sheetView topLeftCell="A28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Fiche_Organisateur_N°2!$D$45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IF(Fiche_Organisateur_N°2!$E$45="","-",Fiche_Organisateur_N°2!$E$45)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CONCATENATE(Fiche_Organisateur_N°2!$F$45," - ",Fiche_Organisateur_N°2!$G$45)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IF(Fiche_Organisateur_N°2!$H$45=""," - ",Fiche_Organisateur_N°2!$H$45)</f>
        <v xml:space="preserve"> - </v>
      </c>
      <c r="E17" s="41"/>
      <c r="F17" s="46"/>
      <c r="G17" s="41"/>
      <c r="H17" s="41"/>
      <c r="J17" s="215">
        <f>Fiche_Organisateur_N°2!$C$45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Fiche_Organisateur_N°2!$I$45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IF(Fiche_Organisateur_N°2!$P$45="","-",Fiche_Organisateur_N°2!$P$45)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Fiche_Organisateur_N°2!J45</f>
        <v>0</v>
      </c>
      <c r="E21" s="93"/>
      <c r="F21" s="93"/>
      <c r="G21" s="44" t="s">
        <v>694</v>
      </c>
      <c r="H21" s="238">
        <f>Fiche_Organisateur_N°2!$K$45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Fiche_Organisateur_N°2!$L$45</f>
        <v>0</v>
      </c>
      <c r="E22" s="16"/>
      <c r="F22" s="97"/>
      <c r="G22" s="92" t="s">
        <v>675</v>
      </c>
      <c r="H22" s="243" t="str">
        <f>IF(Fiche_Organisateur_N°2!$N$45="","-",Fiche_Organisateur_N°2!$N$45)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IF(Fiche_Organisateur_N°2!$M$45="","-",Fiche_Organisateur_N°2!$M$45)</f>
        <v>-</v>
      </c>
      <c r="E23" s="41"/>
      <c r="F23" s="41"/>
      <c r="G23" s="92" t="s">
        <v>55</v>
      </c>
      <c r="H23" s="243" t="str">
        <f>IF(Fiche_Organisateur_N°2!$O$45="","-",Fiche_Organisateur_N°2!$O$45)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262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  <c r="N51" s="262"/>
    </row>
    <row r="52" spans="2:14" ht="15" customHeight="1" x14ac:dyDescent="0.25">
      <c r="C52" s="104"/>
      <c r="D52" s="104"/>
      <c r="E52" s="104"/>
      <c r="N52" s="262"/>
    </row>
    <row r="53" spans="2:14" ht="15" customHeight="1" x14ac:dyDescent="0.25">
      <c r="C53" s="104"/>
      <c r="D53" s="104"/>
      <c r="E53" s="104"/>
      <c r="N53" s="262"/>
    </row>
    <row r="54" spans="2:14" ht="15" customHeight="1" x14ac:dyDescent="0.25">
      <c r="C54" s="104"/>
      <c r="D54" s="104"/>
      <c r="E54" s="104"/>
      <c r="N54" s="262"/>
    </row>
    <row r="55" spans="2:14" ht="15" customHeight="1" x14ac:dyDescent="0.25">
      <c r="B55" s="104"/>
      <c r="N55" s="262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sheetProtection selectLockedCells="1"/>
  <dataConsolidate/>
  <mergeCells count="26">
    <mergeCell ref="H20:J20"/>
    <mergeCell ref="D20:F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B11:D11"/>
    <mergeCell ref="F2:K2"/>
    <mergeCell ref="F3:K3"/>
    <mergeCell ref="B8:D8"/>
    <mergeCell ref="B9:D9"/>
    <mergeCell ref="B10:D10"/>
    <mergeCell ref="J47:K47"/>
    <mergeCell ref="J48:K48"/>
    <mergeCell ref="B46:D46"/>
    <mergeCell ref="J46:K46"/>
    <mergeCell ref="B35:B41"/>
    <mergeCell ref="G36:J37"/>
    <mergeCell ref="G38:J39"/>
    <mergeCell ref="G40:J41"/>
    <mergeCell ref="C44:F44"/>
  </mergeCells>
  <conditionalFormatting sqref="N29:N34 N36 N38 N40 N42">
    <cfRule type="cellIs" dxfId="3" priority="2" operator="equal">
      <formula>"OK"</formula>
    </cfRule>
  </conditionalFormatting>
  <conditionalFormatting sqref="N29:N34 N36 N38 N40 N42">
    <cfRule type="cellIs" dxfId="2" priority="1" operator="equal">
      <formula>"OK"</formula>
    </cfRule>
  </conditionalFormatting>
  <hyperlinks>
    <hyperlink ref="B11" r:id="rId1" xr:uid="{00000000-0004-0000-22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r:id="rId2"/>
  <headerFooter>
    <oddFooter>&amp;C&amp;9&amp;F - &amp;A</oddFooter>
  </headerFooter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J31"/>
  <sheetViews>
    <sheetView workbookViewId="0">
      <selection activeCell="L21" sqref="L20:L21"/>
    </sheetView>
  </sheetViews>
  <sheetFormatPr baseColWidth="10" defaultRowHeight="15" x14ac:dyDescent="0.25"/>
  <cols>
    <col min="1" max="1" width="11.42578125" style="31" customWidth="1"/>
    <col min="2" max="2" width="25.140625" style="60" customWidth="1"/>
    <col min="3" max="3" width="13.28515625" style="60" bestFit="1" customWidth="1"/>
    <col min="4" max="4" width="12.7109375" style="60" bestFit="1" customWidth="1"/>
    <col min="5" max="5" width="10.42578125" style="60" customWidth="1"/>
    <col min="6" max="6" width="19.85546875" style="60" customWidth="1"/>
    <col min="7" max="7" width="16.85546875" style="60" customWidth="1"/>
    <col min="8" max="8" width="12.28515625" style="60" customWidth="1"/>
    <col min="9" max="9" width="33.140625" style="30" customWidth="1"/>
    <col min="10" max="10" width="11.42578125" style="60"/>
    <col min="11" max="16384" width="11.42578125" style="30"/>
  </cols>
  <sheetData>
    <row r="1" spans="1:9" s="60" customFormat="1" x14ac:dyDescent="0.25">
      <c r="A1" s="31" t="s">
        <v>26</v>
      </c>
      <c r="B1" s="60" t="s">
        <v>27</v>
      </c>
      <c r="C1" s="236" t="s">
        <v>680</v>
      </c>
      <c r="D1" s="60" t="s">
        <v>22</v>
      </c>
      <c r="E1" s="60" t="s">
        <v>28</v>
      </c>
      <c r="F1" s="60" t="s">
        <v>21</v>
      </c>
      <c r="G1" s="60" t="s">
        <v>29</v>
      </c>
      <c r="H1" s="60" t="s">
        <v>30</v>
      </c>
      <c r="I1" s="60" t="s">
        <v>31</v>
      </c>
    </row>
    <row r="2" spans="1:9" x14ac:dyDescent="0.25">
      <c r="A2" s="31" t="str">
        <f>Rapport_de_Jugement!$L$8</f>
        <v>-</v>
      </c>
      <c r="B2" s="60">
        <f>Rapport_de_Jugement!$I$5</f>
        <v>0</v>
      </c>
      <c r="C2" s="237">
        <f>Rapport_de_Jugement!D13</f>
        <v>0</v>
      </c>
      <c r="D2" s="60" t="str">
        <f>Rapport_de_Jugement!I13</f>
        <v>-</v>
      </c>
      <c r="E2" s="60" t="str">
        <f>IF(ISERROR(FIND("/",Rapport_de_Jugement!J13)),Rapport_de_Jugement!J13,LEFT(Rapport_de_Jugement!J13,FIND("/",Rapport_de_Jugement!J13)-1))</f>
        <v>-</v>
      </c>
      <c r="F2" s="237" t="str">
        <f>Rapport_de_Jugement!H13</f>
        <v>-</v>
      </c>
      <c r="G2" s="60" t="str">
        <f>IF(Rapport_de_Jugement!L13="REFUSE",0,IF(Rapport_de_Jugement!L13="ABSENT",1,IF(Rapport_de_Jugement!L13="EXCELLENT",2,IF(Rapport_de_Jugement!L13="AJOURNE",3,IF(Rapport_de_Jugement!L13="ADMIS",4,"INCONNU")))))</f>
        <v>INCONNU</v>
      </c>
      <c r="H2" s="60" t="s">
        <v>730</v>
      </c>
      <c r="I2" s="358" t="str">
        <f>CONCATENATE(Rapport_de_Jugement!K13,"-",Rapport_de_Jugement!C13)</f>
        <v>0-0</v>
      </c>
    </row>
    <row r="3" spans="1:9" x14ac:dyDescent="0.25">
      <c r="A3" s="31" t="str">
        <f>Rapport_de_Jugement!$L$8</f>
        <v>-</v>
      </c>
      <c r="B3" s="60">
        <f>Rapport_de_Jugement!$I$5</f>
        <v>0</v>
      </c>
      <c r="C3" s="237">
        <f>Rapport_de_Jugement!D14</f>
        <v>0</v>
      </c>
      <c r="D3" s="60" t="str">
        <f>Rapport_de_Jugement!I14</f>
        <v>-</v>
      </c>
      <c r="E3" s="60" t="str">
        <f>IF(ISERROR(FIND("/",Rapport_de_Jugement!J14)),Rapport_de_Jugement!J14,LEFT(Rapport_de_Jugement!J14,FIND("/",Rapport_de_Jugement!J14)-1))</f>
        <v>-</v>
      </c>
      <c r="F3" s="237" t="str">
        <f>Rapport_de_Jugement!H14</f>
        <v>-</v>
      </c>
      <c r="G3" s="60" t="str">
        <f>IF(Rapport_de_Jugement!L14="REFUSE",0,IF(Rapport_de_Jugement!L14="ABSENT",1,IF(Rapport_de_Jugement!L14="EXCELLENT",2,IF(Rapport_de_Jugement!L14="AJOURNE",3,IF(Rapport_de_Jugement!L14="ADMIS",4,"INCONNU")))))</f>
        <v>INCONNU</v>
      </c>
      <c r="H3" s="60" t="s">
        <v>730</v>
      </c>
      <c r="I3" s="30" t="str">
        <f>CONCATENATE(Rapport_de_Jugement!K14,"-",Rapport_de_Jugement!C14)</f>
        <v>0-0</v>
      </c>
    </row>
    <row r="4" spans="1:9" x14ac:dyDescent="0.25">
      <c r="A4" s="31" t="str">
        <f>Rapport_de_Jugement!$L$8</f>
        <v>-</v>
      </c>
      <c r="B4" s="60">
        <f>Rapport_de_Jugement!$I$5</f>
        <v>0</v>
      </c>
      <c r="C4" s="237">
        <f>Rapport_de_Jugement!D15</f>
        <v>0</v>
      </c>
      <c r="D4" s="60" t="str">
        <f>Rapport_de_Jugement!I15</f>
        <v>-</v>
      </c>
      <c r="E4" s="60" t="str">
        <f>IF(ISERROR(FIND("/",Rapport_de_Jugement!J15)),Rapport_de_Jugement!J15,LEFT(Rapport_de_Jugement!J15,FIND("/",Rapport_de_Jugement!J15)-1))</f>
        <v>-</v>
      </c>
      <c r="F4" s="237" t="str">
        <f>Rapport_de_Jugement!H15</f>
        <v>-</v>
      </c>
      <c r="G4" s="60" t="str">
        <f>IF(Rapport_de_Jugement!L15="REFUSE",0,IF(Rapport_de_Jugement!L15="ABSENT",1,IF(Rapport_de_Jugement!L15="EXCELLENT",2,IF(Rapport_de_Jugement!L15="AJOURNE",3,IF(Rapport_de_Jugement!L15="ADMIS",4,"INCONNU")))))</f>
        <v>INCONNU</v>
      </c>
      <c r="H4" s="60" t="s">
        <v>730</v>
      </c>
      <c r="I4" s="30" t="str">
        <f>CONCATENATE(Rapport_de_Jugement!K15,"-",Rapport_de_Jugement!C15)</f>
        <v>0-0</v>
      </c>
    </row>
    <row r="5" spans="1:9" x14ac:dyDescent="0.25">
      <c r="A5" s="31" t="str">
        <f>Rapport_de_Jugement!$L$8</f>
        <v>-</v>
      </c>
      <c r="B5" s="60">
        <f>Rapport_de_Jugement!$I$5</f>
        <v>0</v>
      </c>
      <c r="C5" s="237">
        <f>Rapport_de_Jugement!D16</f>
        <v>0</v>
      </c>
      <c r="D5" s="60" t="str">
        <f>Rapport_de_Jugement!I16</f>
        <v>-</v>
      </c>
      <c r="E5" s="60" t="str">
        <f>IF(ISERROR(FIND("/",Rapport_de_Jugement!J16)),Rapport_de_Jugement!J16,LEFT(Rapport_de_Jugement!J16,FIND("/",Rapport_de_Jugement!J16)-1))</f>
        <v>-</v>
      </c>
      <c r="F5" s="237" t="str">
        <f>Rapport_de_Jugement!H16</f>
        <v>-</v>
      </c>
      <c r="G5" s="60" t="str">
        <f>IF(Rapport_de_Jugement!L16="REFUSE",0,IF(Rapport_de_Jugement!L16="ABSENT",1,IF(Rapport_de_Jugement!L16="EXCELLENT",2,IF(Rapport_de_Jugement!L16="AJOURNE",3,IF(Rapport_de_Jugement!L16="ADMIS",4,"INCONNU")))))</f>
        <v>INCONNU</v>
      </c>
      <c r="H5" s="60" t="s">
        <v>730</v>
      </c>
      <c r="I5" s="30" t="str">
        <f>CONCATENATE(Rapport_de_Jugement!K16,"-",Rapport_de_Jugement!C16)</f>
        <v>0-0</v>
      </c>
    </row>
    <row r="6" spans="1:9" x14ac:dyDescent="0.25">
      <c r="A6" s="31" t="str">
        <f>Rapport_de_Jugement!$L$8</f>
        <v>-</v>
      </c>
      <c r="B6" s="60">
        <f>Rapport_de_Jugement!$I$5</f>
        <v>0</v>
      </c>
      <c r="C6" s="237">
        <f>Rapport_de_Jugement!D17</f>
        <v>0</v>
      </c>
      <c r="D6" s="60" t="str">
        <f>Rapport_de_Jugement!I17</f>
        <v>-</v>
      </c>
      <c r="E6" s="60" t="str">
        <f>IF(ISERROR(FIND("/",Rapport_de_Jugement!J17)),Rapport_de_Jugement!J17,LEFT(Rapport_de_Jugement!J17,FIND("/",Rapport_de_Jugement!J17)-1))</f>
        <v>-</v>
      </c>
      <c r="F6" s="237" t="str">
        <f>Rapport_de_Jugement!H17</f>
        <v>-</v>
      </c>
      <c r="G6" s="60" t="str">
        <f>IF(Rapport_de_Jugement!L17="REFUSE",0,IF(Rapport_de_Jugement!L17="ABSENT",1,IF(Rapport_de_Jugement!L17="EXCELLENT",2,IF(Rapport_de_Jugement!L17="AJOURNE",3,IF(Rapport_de_Jugement!L17="ADMIS",4,"INCONNU")))))</f>
        <v>INCONNU</v>
      </c>
      <c r="H6" s="60" t="s">
        <v>730</v>
      </c>
      <c r="I6" s="30" t="str">
        <f>CONCATENATE(Rapport_de_Jugement!K17,"-",Rapport_de_Jugement!C17)</f>
        <v>0-0</v>
      </c>
    </row>
    <row r="7" spans="1:9" x14ac:dyDescent="0.25">
      <c r="A7" s="31" t="str">
        <f>Rapport_de_Jugement!$L$8</f>
        <v>-</v>
      </c>
      <c r="B7" s="60">
        <f>Rapport_de_Jugement!$I$5</f>
        <v>0</v>
      </c>
      <c r="C7" s="237">
        <f>Rapport_de_Jugement!D18</f>
        <v>0</v>
      </c>
      <c r="D7" s="60" t="str">
        <f>Rapport_de_Jugement!I18</f>
        <v>-</v>
      </c>
      <c r="E7" s="60" t="str">
        <f>IF(ISERROR(FIND("/",Rapport_de_Jugement!J18)),Rapport_de_Jugement!J18,LEFT(Rapport_de_Jugement!J18,FIND("/",Rapport_de_Jugement!J18)-1))</f>
        <v>-</v>
      </c>
      <c r="F7" s="237" t="str">
        <f>Rapport_de_Jugement!H18</f>
        <v>-</v>
      </c>
      <c r="G7" s="60" t="str">
        <f>IF(Rapport_de_Jugement!L18="REFUSE",0,IF(Rapport_de_Jugement!L18="ABSENT",1,IF(Rapport_de_Jugement!L18="EXCELLENT",2,IF(Rapport_de_Jugement!L18="AJOURNE",3,IF(Rapport_de_Jugement!L18="ADMIS",4,"INCONNU")))))</f>
        <v>INCONNU</v>
      </c>
      <c r="H7" s="60" t="s">
        <v>730</v>
      </c>
      <c r="I7" s="30" t="str">
        <f>CONCATENATE(Rapport_de_Jugement!K18,"-",Rapport_de_Jugement!C18)</f>
        <v>0-0</v>
      </c>
    </row>
    <row r="8" spans="1:9" x14ac:dyDescent="0.25">
      <c r="A8" s="31" t="str">
        <f>Rapport_de_Jugement!$L$8</f>
        <v>-</v>
      </c>
      <c r="B8" s="60">
        <f>Rapport_de_Jugement!$I$5</f>
        <v>0</v>
      </c>
      <c r="C8" s="237">
        <f>Rapport_de_Jugement!D19</f>
        <v>0</v>
      </c>
      <c r="D8" s="60" t="str">
        <f>Rapport_de_Jugement!I19</f>
        <v>-</v>
      </c>
      <c r="E8" s="60" t="str">
        <f>IF(ISERROR(FIND("/",Rapport_de_Jugement!J19)),Rapport_de_Jugement!J19,LEFT(Rapport_de_Jugement!J19,FIND("/",Rapport_de_Jugement!J19)-1))</f>
        <v>-</v>
      </c>
      <c r="F8" s="237" t="str">
        <f>Rapport_de_Jugement!H19</f>
        <v>-</v>
      </c>
      <c r="G8" s="60" t="str">
        <f>IF(Rapport_de_Jugement!L19="REFUSE",0,IF(Rapport_de_Jugement!L19="ABSENT",1,IF(Rapport_de_Jugement!L19="EXCELLENT",2,IF(Rapport_de_Jugement!L19="AJOURNE",3,IF(Rapport_de_Jugement!L19="ADMIS",4,"INCONNU")))))</f>
        <v>INCONNU</v>
      </c>
      <c r="H8" s="60" t="s">
        <v>730</v>
      </c>
      <c r="I8" s="30" t="str">
        <f>CONCATENATE(Rapport_de_Jugement!K19,"-",Rapport_de_Jugement!C19)</f>
        <v>0-0</v>
      </c>
    </row>
    <row r="9" spans="1:9" x14ac:dyDescent="0.25">
      <c r="A9" s="31" t="str">
        <f>Rapport_de_Jugement!$L$8</f>
        <v>-</v>
      </c>
      <c r="B9" s="60">
        <f>Rapport_de_Jugement!$I$5</f>
        <v>0</v>
      </c>
      <c r="C9" s="237">
        <f>Rapport_de_Jugement!D20</f>
        <v>0</v>
      </c>
      <c r="D9" s="60" t="str">
        <f>Rapport_de_Jugement!I20</f>
        <v>-</v>
      </c>
      <c r="E9" s="60" t="str">
        <f>IF(ISERROR(FIND("/",Rapport_de_Jugement!J20)),Rapport_de_Jugement!J20,LEFT(Rapport_de_Jugement!J20,FIND("/",Rapport_de_Jugement!J20)-1))</f>
        <v>-</v>
      </c>
      <c r="F9" s="237" t="str">
        <f>Rapport_de_Jugement!H20</f>
        <v>-</v>
      </c>
      <c r="G9" s="60" t="str">
        <f>IF(Rapport_de_Jugement!L20="REFUSE",0,IF(Rapport_de_Jugement!L20="ABSENT",1,IF(Rapport_de_Jugement!L20="EXCELLENT",2,IF(Rapport_de_Jugement!L20="AJOURNE",3,IF(Rapport_de_Jugement!L20="ADMIS",4,"INCONNU")))))</f>
        <v>INCONNU</v>
      </c>
      <c r="H9" s="60" t="s">
        <v>730</v>
      </c>
      <c r="I9" s="30" t="str">
        <f>CONCATENATE(Rapport_de_Jugement!K20,"-",Rapport_de_Jugement!C20)</f>
        <v>0-0</v>
      </c>
    </row>
    <row r="10" spans="1:9" x14ac:dyDescent="0.25">
      <c r="A10" s="31" t="str">
        <f>Rapport_de_Jugement!$L$8</f>
        <v>-</v>
      </c>
      <c r="B10" s="60">
        <f>Rapport_de_Jugement!$I$5</f>
        <v>0</v>
      </c>
      <c r="C10" s="237">
        <f>Rapport_de_Jugement!D21</f>
        <v>0</v>
      </c>
      <c r="D10" s="60" t="str">
        <f>Rapport_de_Jugement!I21</f>
        <v>-</v>
      </c>
      <c r="E10" s="60" t="str">
        <f>IF(ISERROR(FIND("/",Rapport_de_Jugement!J21)),Rapport_de_Jugement!J21,LEFT(Rapport_de_Jugement!J21,FIND("/",Rapport_de_Jugement!J21)-1))</f>
        <v>-</v>
      </c>
      <c r="F10" s="237" t="str">
        <f>Rapport_de_Jugement!H21</f>
        <v>-</v>
      </c>
      <c r="G10" s="60" t="str">
        <f>IF(Rapport_de_Jugement!L21="REFUSE",0,IF(Rapport_de_Jugement!L21="ABSENT",1,IF(Rapport_de_Jugement!L21="EXCELLENT",2,IF(Rapport_de_Jugement!L21="AJOURNE",3,IF(Rapport_de_Jugement!L21="ADMIS",4,"INCONNU")))))</f>
        <v>INCONNU</v>
      </c>
      <c r="H10" s="60" t="s">
        <v>730</v>
      </c>
      <c r="I10" s="30" t="str">
        <f>CONCATENATE(Rapport_de_Jugement!K21,"-",Rapport_de_Jugement!C21)</f>
        <v>0-0</v>
      </c>
    </row>
    <row r="11" spans="1:9" x14ac:dyDescent="0.25">
      <c r="A11" s="31" t="str">
        <f>Rapport_de_Jugement!$L$8</f>
        <v>-</v>
      </c>
      <c r="B11" s="60">
        <f>Rapport_de_Jugement!$I$5</f>
        <v>0</v>
      </c>
      <c r="C11" s="237">
        <f>Rapport_de_Jugement!D22</f>
        <v>0</v>
      </c>
      <c r="D11" s="60" t="str">
        <f>Rapport_de_Jugement!I22</f>
        <v>-</v>
      </c>
      <c r="E11" s="60" t="str">
        <f>IF(ISERROR(FIND("/",Rapport_de_Jugement!J22)),Rapport_de_Jugement!J22,LEFT(Rapport_de_Jugement!J22,FIND("/",Rapport_de_Jugement!J22)-1))</f>
        <v>-</v>
      </c>
      <c r="F11" s="237" t="str">
        <f>Rapport_de_Jugement!H22</f>
        <v>-</v>
      </c>
      <c r="G11" s="60" t="str">
        <f>IF(Rapport_de_Jugement!L22="REFUSE",0,IF(Rapport_de_Jugement!L22="ABSENT",1,IF(Rapport_de_Jugement!L22="EXCELLENT",2,IF(Rapport_de_Jugement!L22="AJOURNE",3,IF(Rapport_de_Jugement!L22="ADMIS",4,"INCONNU")))))</f>
        <v>INCONNU</v>
      </c>
      <c r="H11" s="60" t="s">
        <v>730</v>
      </c>
      <c r="I11" s="30" t="str">
        <f>CONCATENATE(Rapport_de_Jugement!K22,"-",Rapport_de_Jugement!C22)</f>
        <v>0-0</v>
      </c>
    </row>
    <row r="12" spans="1:9" x14ac:dyDescent="0.25">
      <c r="A12" s="31" t="str">
        <f>Rapport_de_Jugement!$L$8</f>
        <v>-</v>
      </c>
      <c r="B12" s="60">
        <f>Rapport_de_Jugement!$I$5</f>
        <v>0</v>
      </c>
      <c r="C12" s="237">
        <f>Rapport_de_Jugement!D23</f>
        <v>0</v>
      </c>
      <c r="D12" s="60" t="str">
        <f>Rapport_de_Jugement!I23</f>
        <v>-</v>
      </c>
      <c r="E12" s="60" t="str">
        <f>IF(ISERROR(FIND("/",Rapport_de_Jugement!J23)),Rapport_de_Jugement!J23,LEFT(Rapport_de_Jugement!J23,FIND("/",Rapport_de_Jugement!J23)-1))</f>
        <v>-</v>
      </c>
      <c r="F12" s="237" t="str">
        <f>Rapport_de_Jugement!H23</f>
        <v>-</v>
      </c>
      <c r="G12" s="60" t="str">
        <f>IF(Rapport_de_Jugement!L23="REFUSE",0,IF(Rapport_de_Jugement!L23="ABSENT",1,IF(Rapport_de_Jugement!L23="EXCELLENT",2,IF(Rapport_de_Jugement!L23="AJOURNE",3,IF(Rapport_de_Jugement!L23="ADMIS",4,"INCONNU")))))</f>
        <v>INCONNU</v>
      </c>
      <c r="H12" s="60" t="s">
        <v>730</v>
      </c>
      <c r="I12" s="30" t="str">
        <f>CONCATENATE(Rapport_de_Jugement!K23,"-",Rapport_de_Jugement!C23)</f>
        <v>0-0</v>
      </c>
    </row>
    <row r="13" spans="1:9" x14ac:dyDescent="0.25">
      <c r="A13" s="31" t="str">
        <f>Rapport_de_Jugement!$L$8</f>
        <v>-</v>
      </c>
      <c r="B13" s="60">
        <f>Rapport_de_Jugement!$I$5</f>
        <v>0</v>
      </c>
      <c r="C13" s="237">
        <f>Rapport_de_Jugement!D24</f>
        <v>0</v>
      </c>
      <c r="D13" s="60" t="str">
        <f>Rapport_de_Jugement!I24</f>
        <v>-</v>
      </c>
      <c r="E13" s="60" t="str">
        <f>IF(ISERROR(FIND("/",Rapport_de_Jugement!J24)),Rapport_de_Jugement!J24,LEFT(Rapport_de_Jugement!J24,FIND("/",Rapport_de_Jugement!J24)-1))</f>
        <v>-</v>
      </c>
      <c r="F13" s="237" t="str">
        <f>Rapport_de_Jugement!H24</f>
        <v>-</v>
      </c>
      <c r="G13" s="60" t="str">
        <f>IF(Rapport_de_Jugement!L24="REFUSE",0,IF(Rapport_de_Jugement!L24="ABSENT",1,IF(Rapport_de_Jugement!L24="EXCELLENT",2,IF(Rapport_de_Jugement!L24="AJOURNE",3,IF(Rapport_de_Jugement!L24="ADMIS",4,"INCONNU")))))</f>
        <v>INCONNU</v>
      </c>
      <c r="H13" s="60" t="s">
        <v>730</v>
      </c>
      <c r="I13" s="30" t="str">
        <f>CONCATENATE(Rapport_de_Jugement!K24,"-",Rapport_de_Jugement!C24)</f>
        <v>0-0</v>
      </c>
    </row>
    <row r="14" spans="1:9" x14ac:dyDescent="0.25">
      <c r="A14" s="31" t="str">
        <f>Rapport_de_Jugement!$L$8</f>
        <v>-</v>
      </c>
      <c r="B14" s="60">
        <f>Rapport_de_Jugement!$I$5</f>
        <v>0</v>
      </c>
      <c r="C14" s="237">
        <f>Rapport_de_Jugement!D25</f>
        <v>0</v>
      </c>
      <c r="D14" s="60" t="str">
        <f>Rapport_de_Jugement!I25</f>
        <v>-</v>
      </c>
      <c r="E14" s="60" t="str">
        <f>IF(ISERROR(FIND("/",Rapport_de_Jugement!J25)),Rapport_de_Jugement!J25,LEFT(Rapport_de_Jugement!J25,FIND("/",Rapport_de_Jugement!J25)-1))</f>
        <v>-</v>
      </c>
      <c r="F14" s="237" t="str">
        <f>Rapport_de_Jugement!H25</f>
        <v>-</v>
      </c>
      <c r="G14" s="60" t="str">
        <f>IF(Rapport_de_Jugement!L25="REFUSE",0,IF(Rapport_de_Jugement!L25="ABSENT",1,IF(Rapport_de_Jugement!L25="EXCELLENT",2,IF(Rapport_de_Jugement!L25="AJOURNE",3,IF(Rapport_de_Jugement!L25="ADMIS",4,"INCONNU")))))</f>
        <v>INCONNU</v>
      </c>
      <c r="H14" s="60" t="s">
        <v>730</v>
      </c>
      <c r="I14" s="30" t="str">
        <f>CONCATENATE(Rapport_de_Jugement!K25,"-",Rapport_de_Jugement!C25)</f>
        <v>0-0</v>
      </c>
    </row>
    <row r="15" spans="1:9" x14ac:dyDescent="0.25">
      <c r="A15" s="31" t="str">
        <f>Rapport_de_Jugement!$L$8</f>
        <v>-</v>
      </c>
      <c r="B15" s="60">
        <f>Rapport_de_Jugement!$I$5</f>
        <v>0</v>
      </c>
      <c r="C15" s="237">
        <f>Rapport_de_Jugement!D26</f>
        <v>0</v>
      </c>
      <c r="D15" s="60" t="str">
        <f>Rapport_de_Jugement!I26</f>
        <v>-</v>
      </c>
      <c r="E15" s="60" t="str">
        <f>IF(ISERROR(FIND("/",Rapport_de_Jugement!J26)),Rapport_de_Jugement!J26,LEFT(Rapport_de_Jugement!J26,FIND("/",Rapport_de_Jugement!J26)-1))</f>
        <v>-</v>
      </c>
      <c r="F15" s="237" t="str">
        <f>Rapport_de_Jugement!H26</f>
        <v>-</v>
      </c>
      <c r="G15" s="60" t="str">
        <f>IF(Rapport_de_Jugement!L26="REFUSE",0,IF(Rapport_de_Jugement!L26="ABSENT",1,IF(Rapport_de_Jugement!L26="EXCELLENT",2,IF(Rapport_de_Jugement!L26="AJOURNE",3,IF(Rapport_de_Jugement!L26="ADMIS",4,"INCONNU")))))</f>
        <v>INCONNU</v>
      </c>
      <c r="H15" s="60" t="s">
        <v>730</v>
      </c>
      <c r="I15" s="30" t="str">
        <f>CONCATENATE(Rapport_de_Jugement!K26,"-",Rapport_de_Jugement!C26)</f>
        <v>0-0</v>
      </c>
    </row>
    <row r="16" spans="1:9" x14ac:dyDescent="0.25">
      <c r="A16" s="31" t="str">
        <f>Rapport_de_Jugement!$L$8</f>
        <v>-</v>
      </c>
      <c r="B16" s="60">
        <f>Rapport_de_Jugement!$I$5</f>
        <v>0</v>
      </c>
      <c r="C16" s="237">
        <f>Rapport_de_Jugement!D27</f>
        <v>0</v>
      </c>
      <c r="D16" s="60" t="str">
        <f>Rapport_de_Jugement!I27</f>
        <v>-</v>
      </c>
      <c r="E16" s="60" t="str">
        <f>IF(ISERROR(FIND("/",Rapport_de_Jugement!J27)),Rapport_de_Jugement!J27,LEFT(Rapport_de_Jugement!J27,FIND("/",Rapport_de_Jugement!J27)-1))</f>
        <v>-</v>
      </c>
      <c r="F16" s="237" t="str">
        <f>Rapport_de_Jugement!H27</f>
        <v>-</v>
      </c>
      <c r="G16" s="60" t="str">
        <f>IF(Rapport_de_Jugement!L27="REFUSE",0,IF(Rapport_de_Jugement!L27="ABSENT",1,IF(Rapport_de_Jugement!L27="EXCELLENT",2,IF(Rapport_de_Jugement!L27="AJOURNE",3,IF(Rapport_de_Jugement!L27="ADMIS",4,"INCONNU")))))</f>
        <v>INCONNU</v>
      </c>
      <c r="H16" s="60" t="s">
        <v>730</v>
      </c>
      <c r="I16" s="30" t="str">
        <f>CONCATENATE(Rapport_de_Jugement!K27,"-",Rapport_de_Jugement!C27)</f>
        <v>0-0</v>
      </c>
    </row>
    <row r="17" spans="1:9" s="30" customFormat="1" x14ac:dyDescent="0.25">
      <c r="A17" s="31" t="str">
        <f>Rapport_de_Jugement!$L$8</f>
        <v>-</v>
      </c>
      <c r="B17" s="60">
        <f>Rapport_de_Jugement!$I$5</f>
        <v>0</v>
      </c>
      <c r="C17" s="237">
        <f>Rapport_de_Jugement!D28</f>
        <v>0</v>
      </c>
      <c r="D17" s="60" t="str">
        <f>Rapport_de_Jugement!I28</f>
        <v>-</v>
      </c>
      <c r="E17" s="60" t="str">
        <f>IF(ISERROR(FIND("/",Rapport_de_Jugement!J28)),Rapport_de_Jugement!J28,LEFT(Rapport_de_Jugement!J28,FIND("/",Rapport_de_Jugement!J28)-1))</f>
        <v>-</v>
      </c>
      <c r="F17" s="237" t="str">
        <f>Rapport_de_Jugement!H28</f>
        <v>-</v>
      </c>
      <c r="G17" s="60" t="str">
        <f>IF(Rapport_de_Jugement!L28="REFUSE",0,IF(Rapport_de_Jugement!L28="ABSENT",1,IF(Rapport_de_Jugement!L28="EXCELLENT",2,IF(Rapport_de_Jugement!L28="AJOURNE",3,IF(Rapport_de_Jugement!L28="ADMIS",4,"INCONNU")))))</f>
        <v>INCONNU</v>
      </c>
      <c r="H17" s="60" t="s">
        <v>730</v>
      </c>
      <c r="I17" s="30" t="str">
        <f>CONCATENATE(Rapport_de_Jugement!K28,"-",Rapport_de_Jugement!C28)</f>
        <v>0-0</v>
      </c>
    </row>
    <row r="18" spans="1:9" s="30" customFormat="1" x14ac:dyDescent="0.25">
      <c r="A18" s="31" t="str">
        <f>Rapport_de_Jugement!$L$8</f>
        <v>-</v>
      </c>
      <c r="B18" s="60">
        <f>Rapport_de_Jugement!$I$5</f>
        <v>0</v>
      </c>
      <c r="C18" s="237">
        <f>Rapport_de_Jugement!D29</f>
        <v>0</v>
      </c>
      <c r="D18" s="60" t="str">
        <f>Rapport_de_Jugement!I29</f>
        <v>-</v>
      </c>
      <c r="E18" s="60" t="str">
        <f>IF(ISERROR(FIND("/",Rapport_de_Jugement!J29)),Rapport_de_Jugement!J29,LEFT(Rapport_de_Jugement!J29,FIND("/",Rapport_de_Jugement!J29)-1))</f>
        <v>-</v>
      </c>
      <c r="F18" s="237" t="str">
        <f>Rapport_de_Jugement!H29</f>
        <v>-</v>
      </c>
      <c r="G18" s="60" t="str">
        <f>IF(Rapport_de_Jugement!L29="REFUSE",0,IF(Rapport_de_Jugement!L29="ABSENT",1,IF(Rapport_de_Jugement!L29="EXCELLENT",2,IF(Rapport_de_Jugement!L29="AJOURNE",3,IF(Rapport_de_Jugement!L29="ADMIS",4,"INCONNU")))))</f>
        <v>INCONNU</v>
      </c>
      <c r="H18" s="60" t="s">
        <v>730</v>
      </c>
      <c r="I18" s="30" t="str">
        <f>CONCATENATE(Rapport_de_Jugement!K29,"-",Rapport_de_Jugement!C29)</f>
        <v>0-0</v>
      </c>
    </row>
    <row r="19" spans="1:9" s="30" customFormat="1" x14ac:dyDescent="0.25">
      <c r="A19" s="31" t="str">
        <f>Rapport_de_Jugement!$L$8</f>
        <v>-</v>
      </c>
      <c r="B19" s="60">
        <f>Rapport_de_Jugement!$I$5</f>
        <v>0</v>
      </c>
      <c r="C19" s="237">
        <f>Rapport_de_Jugement!D30</f>
        <v>0</v>
      </c>
      <c r="D19" s="60" t="str">
        <f>Rapport_de_Jugement!I30</f>
        <v>-</v>
      </c>
      <c r="E19" s="60" t="str">
        <f>IF(ISERROR(FIND("/",Rapport_de_Jugement!J30)),Rapport_de_Jugement!J30,LEFT(Rapport_de_Jugement!J30,FIND("/",Rapport_de_Jugement!J30)-1))</f>
        <v>-</v>
      </c>
      <c r="F19" s="237" t="str">
        <f>Rapport_de_Jugement!H30</f>
        <v>-</v>
      </c>
      <c r="G19" s="60" t="str">
        <f>IF(Rapport_de_Jugement!L30="REFUSE",0,IF(Rapport_de_Jugement!L30="ABSENT",1,IF(Rapport_de_Jugement!L30="EXCELLENT",2,IF(Rapport_de_Jugement!L30="AJOURNE",3,IF(Rapport_de_Jugement!L30="ADMIS",4,"INCONNU")))))</f>
        <v>INCONNU</v>
      </c>
      <c r="H19" s="60" t="s">
        <v>730</v>
      </c>
      <c r="I19" s="30" t="str">
        <f>CONCATENATE(Rapport_de_Jugement!K30,"-",Rapport_de_Jugement!C30)</f>
        <v>0-0</v>
      </c>
    </row>
    <row r="20" spans="1:9" s="30" customFormat="1" x14ac:dyDescent="0.25">
      <c r="A20" s="31" t="str">
        <f>Rapport_de_Jugement!$L$8</f>
        <v>-</v>
      </c>
      <c r="B20" s="60">
        <f>Rapport_de_Jugement!$I$5</f>
        <v>0</v>
      </c>
      <c r="C20" s="237">
        <f>Rapport_de_Jugement!D31</f>
        <v>0</v>
      </c>
      <c r="D20" s="60" t="str">
        <f>Rapport_de_Jugement!I31</f>
        <v>-</v>
      </c>
      <c r="E20" s="60" t="str">
        <f>IF(ISERROR(FIND("/",Rapport_de_Jugement!J31)),Rapport_de_Jugement!J31,LEFT(Rapport_de_Jugement!J31,FIND("/",Rapport_de_Jugement!J31)-1))</f>
        <v>-</v>
      </c>
      <c r="F20" s="237" t="str">
        <f>Rapport_de_Jugement!H31</f>
        <v>-</v>
      </c>
      <c r="G20" s="60" t="str">
        <f>IF(Rapport_de_Jugement!L31="REFUSE",0,IF(Rapport_de_Jugement!L31="ABSENT",1,IF(Rapport_de_Jugement!L31="EXCELLENT",2,IF(Rapport_de_Jugement!L31="AJOURNE",3,IF(Rapport_de_Jugement!L31="ADMIS",4,"INCONNU")))))</f>
        <v>INCONNU</v>
      </c>
      <c r="H20" s="60" t="s">
        <v>730</v>
      </c>
      <c r="I20" s="30" t="str">
        <f>CONCATENATE(Rapport_de_Jugement!K31,"-",Rapport_de_Jugement!C31)</f>
        <v>0-0</v>
      </c>
    </row>
    <row r="21" spans="1:9" s="30" customFormat="1" x14ac:dyDescent="0.25">
      <c r="A21" s="31" t="str">
        <f>Rapport_de_Jugement!$L$8</f>
        <v>-</v>
      </c>
      <c r="B21" s="60">
        <f>Rapport_de_Jugement!$I$5</f>
        <v>0</v>
      </c>
      <c r="C21" s="237">
        <f>Rapport_de_Jugement!D32</f>
        <v>0</v>
      </c>
      <c r="D21" s="60" t="str">
        <f>Rapport_de_Jugement!I32</f>
        <v>-</v>
      </c>
      <c r="E21" s="60" t="str">
        <f>IF(ISERROR(FIND("/",Rapport_de_Jugement!J32)),Rapport_de_Jugement!J32,LEFT(Rapport_de_Jugement!J32,FIND("/",Rapport_de_Jugement!J32)-1))</f>
        <v>-</v>
      </c>
      <c r="F21" s="237" t="str">
        <f>Rapport_de_Jugement!H32</f>
        <v>-</v>
      </c>
      <c r="G21" s="60" t="str">
        <f>IF(Rapport_de_Jugement!L32="REFUSE",0,IF(Rapport_de_Jugement!L32="ABSENT",1,IF(Rapport_de_Jugement!L32="EXCELLENT",2,IF(Rapport_de_Jugement!L32="AJOURNE",3,IF(Rapport_de_Jugement!L32="ADMIS",4,"INCONNU")))))</f>
        <v>INCONNU</v>
      </c>
      <c r="H21" s="60" t="s">
        <v>730</v>
      </c>
      <c r="I21" s="30" t="str">
        <f>CONCATENATE(Rapport_de_Jugement!K32,"-",Rapport_de_Jugement!C32)</f>
        <v>0-0</v>
      </c>
    </row>
    <row r="22" spans="1:9" s="30" customFormat="1" x14ac:dyDescent="0.25">
      <c r="A22" s="31" t="str">
        <f>Rapport_de_Jugement!$L$8</f>
        <v>-</v>
      </c>
      <c r="B22" s="60">
        <f>Rapport_de_Jugement!$I$5</f>
        <v>0</v>
      </c>
      <c r="C22" s="237">
        <f>Rapport_de_Jugement!D33</f>
        <v>0</v>
      </c>
      <c r="D22" s="60" t="str">
        <f>Rapport_de_Jugement!I33</f>
        <v>-</v>
      </c>
      <c r="E22" s="60" t="str">
        <f>IF(ISERROR(FIND("/",Rapport_de_Jugement!J33)),Rapport_de_Jugement!J33,LEFT(Rapport_de_Jugement!J33,FIND("/",Rapport_de_Jugement!J33)-1))</f>
        <v>-</v>
      </c>
      <c r="F22" s="237" t="str">
        <f>Rapport_de_Jugement!H33</f>
        <v>-</v>
      </c>
      <c r="G22" s="60" t="str">
        <f>IF(Rapport_de_Jugement!L33="REFUSE",0,IF(Rapport_de_Jugement!L33="ABSENT",1,IF(Rapport_de_Jugement!L33="EXCELLENT",2,IF(Rapport_de_Jugement!L33="AJOURNE",3,IF(Rapport_de_Jugement!L33="ADMIS",4,"INCONNU")))))</f>
        <v>INCONNU</v>
      </c>
      <c r="H22" s="60" t="s">
        <v>730</v>
      </c>
      <c r="I22" s="30" t="str">
        <f>CONCATENATE(Rapport_de_Jugement!K33,"-",Rapport_de_Jugement!C33)</f>
        <v>0-0</v>
      </c>
    </row>
    <row r="23" spans="1:9" s="30" customFormat="1" x14ac:dyDescent="0.25">
      <c r="A23" s="31" t="str">
        <f>Rapport_de_Jugement!$L$8</f>
        <v>-</v>
      </c>
      <c r="B23" s="60">
        <f>Rapport_de_Jugement!$I$5</f>
        <v>0</v>
      </c>
      <c r="C23" s="237">
        <f>Rapport_de_Jugement!D34</f>
        <v>0</v>
      </c>
      <c r="D23" s="60" t="str">
        <f>Rapport_de_Jugement!I34</f>
        <v>-</v>
      </c>
      <c r="E23" s="60" t="str">
        <f>IF(ISERROR(FIND("/",Rapport_de_Jugement!J34)),Rapport_de_Jugement!J34,LEFT(Rapport_de_Jugement!J34,FIND("/",Rapport_de_Jugement!J34)-1))</f>
        <v>-</v>
      </c>
      <c r="F23" s="237" t="str">
        <f>Rapport_de_Jugement!H34</f>
        <v>-</v>
      </c>
      <c r="G23" s="60" t="str">
        <f>IF(Rapport_de_Jugement!L34="REFUSE",0,IF(Rapport_de_Jugement!L34="ABSENT",1,IF(Rapport_de_Jugement!L34="EXCELLENT",2,IF(Rapport_de_Jugement!L34="AJOURNE",3,IF(Rapport_de_Jugement!L34="ADMIS",4,"INCONNU")))))</f>
        <v>INCONNU</v>
      </c>
      <c r="H23" s="60" t="s">
        <v>730</v>
      </c>
      <c r="I23" s="30" t="str">
        <f>CONCATENATE(Rapport_de_Jugement!K34,"-",Rapport_de_Jugement!C34)</f>
        <v>0-0</v>
      </c>
    </row>
    <row r="24" spans="1:9" s="30" customFormat="1" x14ac:dyDescent="0.25">
      <c r="A24" s="31" t="str">
        <f>Rapport_de_Jugement!$L$8</f>
        <v>-</v>
      </c>
      <c r="B24" s="60">
        <f>Rapport_de_Jugement!$I$5</f>
        <v>0</v>
      </c>
      <c r="C24" s="237">
        <f>Rapport_de_Jugement!D35</f>
        <v>0</v>
      </c>
      <c r="D24" s="60" t="str">
        <f>Rapport_de_Jugement!I35</f>
        <v>-</v>
      </c>
      <c r="E24" s="60" t="str">
        <f>IF(ISERROR(FIND("/",Rapport_de_Jugement!J35)),Rapport_de_Jugement!J35,LEFT(Rapport_de_Jugement!J35,FIND("/",Rapport_de_Jugement!J35)-1))</f>
        <v>-</v>
      </c>
      <c r="F24" s="237" t="str">
        <f>Rapport_de_Jugement!H35</f>
        <v>-</v>
      </c>
      <c r="G24" s="60" t="str">
        <f>IF(Rapport_de_Jugement!L35="REFUSE",0,IF(Rapport_de_Jugement!L35="ABSENT",1,IF(Rapport_de_Jugement!L35="EXCELLENT",2,IF(Rapport_de_Jugement!L35="AJOURNE",3,IF(Rapport_de_Jugement!L35="ADMIS",4,"INCONNU")))))</f>
        <v>INCONNU</v>
      </c>
      <c r="H24" s="60" t="s">
        <v>730</v>
      </c>
      <c r="I24" s="30" t="str">
        <f>CONCATENATE(Rapport_de_Jugement!K35,"-",Rapport_de_Jugement!C35)</f>
        <v>0-0</v>
      </c>
    </row>
    <row r="25" spans="1:9" s="30" customFormat="1" x14ac:dyDescent="0.25">
      <c r="A25" s="31" t="str">
        <f>Rapport_de_Jugement!$L$8</f>
        <v>-</v>
      </c>
      <c r="B25" s="60">
        <f>Rapport_de_Jugement!$I$5</f>
        <v>0</v>
      </c>
      <c r="C25" s="237">
        <f>Rapport_de_Jugement!D36</f>
        <v>0</v>
      </c>
      <c r="D25" s="60" t="str">
        <f>Rapport_de_Jugement!I36</f>
        <v>-</v>
      </c>
      <c r="E25" s="60" t="str">
        <f>IF(ISERROR(FIND("/",Rapport_de_Jugement!J36)),Rapport_de_Jugement!J36,LEFT(Rapport_de_Jugement!J36,FIND("/",Rapport_de_Jugement!J36)-1))</f>
        <v>-</v>
      </c>
      <c r="F25" s="237" t="str">
        <f>Rapport_de_Jugement!H36</f>
        <v>-</v>
      </c>
      <c r="G25" s="60" t="str">
        <f>IF(Rapport_de_Jugement!L36="REFUSE",0,IF(Rapport_de_Jugement!L36="ABSENT",1,IF(Rapport_de_Jugement!L36="EXCELLENT",2,IF(Rapport_de_Jugement!L36="AJOURNE",3,IF(Rapport_de_Jugement!L36="ADMIS",4,"INCONNU")))))</f>
        <v>INCONNU</v>
      </c>
      <c r="H25" s="60" t="s">
        <v>730</v>
      </c>
      <c r="I25" s="30" t="str">
        <f>CONCATENATE(Rapport_de_Jugement!K36,"-",Rapport_de_Jugement!C36)</f>
        <v>0-0</v>
      </c>
    </row>
    <row r="26" spans="1:9" s="30" customFormat="1" x14ac:dyDescent="0.25">
      <c r="A26" s="31" t="str">
        <f>Rapport_de_Jugement!$L$8</f>
        <v>-</v>
      </c>
      <c r="B26" s="60">
        <f>Rapport_de_Jugement!$I$5</f>
        <v>0</v>
      </c>
      <c r="C26" s="237">
        <f>Rapport_de_Jugement!D37</f>
        <v>0</v>
      </c>
      <c r="D26" s="60" t="str">
        <f>Rapport_de_Jugement!I37</f>
        <v>-</v>
      </c>
      <c r="E26" s="60" t="str">
        <f>IF(ISERROR(FIND("/",Rapport_de_Jugement!J37)),Rapport_de_Jugement!J37,LEFT(Rapport_de_Jugement!J37,FIND("/",Rapport_de_Jugement!J37)-1))</f>
        <v>-</v>
      </c>
      <c r="F26" s="237" t="str">
        <f>Rapport_de_Jugement!H37</f>
        <v>-</v>
      </c>
      <c r="G26" s="60" t="str">
        <f>IF(Rapport_de_Jugement!L37="REFUSE",0,IF(Rapport_de_Jugement!L37="ABSENT",1,IF(Rapport_de_Jugement!L37="EXCELLENT",2,IF(Rapport_de_Jugement!L37="AJOURNE",3,IF(Rapport_de_Jugement!L37="ADMIS",4,"INCONNU")))))</f>
        <v>INCONNU</v>
      </c>
      <c r="H26" s="60" t="s">
        <v>730</v>
      </c>
      <c r="I26" s="30" t="str">
        <f>CONCATENATE(Rapport_de_Jugement!K37,"-",Rapport_de_Jugement!C37)</f>
        <v>0-0</v>
      </c>
    </row>
    <row r="27" spans="1:9" s="30" customFormat="1" x14ac:dyDescent="0.25">
      <c r="A27" s="31" t="str">
        <f>Rapport_de_Jugement!$L$8</f>
        <v>-</v>
      </c>
      <c r="B27" s="60">
        <f>Rapport_de_Jugement!$I$5</f>
        <v>0</v>
      </c>
      <c r="C27" s="237">
        <f>Rapport_de_Jugement!D38</f>
        <v>0</v>
      </c>
      <c r="D27" s="60" t="str">
        <f>Rapport_de_Jugement!I38</f>
        <v>-</v>
      </c>
      <c r="E27" s="60" t="str">
        <f>IF(ISERROR(FIND("/",Rapport_de_Jugement!J38)),Rapport_de_Jugement!J38,LEFT(Rapport_de_Jugement!J38,FIND("/",Rapport_de_Jugement!J38)-1))</f>
        <v>-</v>
      </c>
      <c r="F27" s="237" t="str">
        <f>Rapport_de_Jugement!H38</f>
        <v>-</v>
      </c>
      <c r="G27" s="60" t="str">
        <f>IF(Rapport_de_Jugement!L38="REFUSE",0,IF(Rapport_de_Jugement!L38="ABSENT",1,IF(Rapport_de_Jugement!L38="EXCELLENT",2,IF(Rapport_de_Jugement!L38="AJOURNE",3,IF(Rapport_de_Jugement!L38="ADMIS",4,"INCONNU")))))</f>
        <v>INCONNU</v>
      </c>
      <c r="H27" s="60" t="s">
        <v>730</v>
      </c>
      <c r="I27" s="30" t="str">
        <f>CONCATENATE(Rapport_de_Jugement!K38,"-",Rapport_de_Jugement!C38)</f>
        <v>0-0</v>
      </c>
    </row>
    <row r="28" spans="1:9" s="30" customFormat="1" x14ac:dyDescent="0.25">
      <c r="A28" s="31" t="str">
        <f>Rapport_de_Jugement!$L$8</f>
        <v>-</v>
      </c>
      <c r="B28" s="60">
        <f>Rapport_de_Jugement!$I$5</f>
        <v>0</v>
      </c>
      <c r="C28" s="237">
        <f>Rapport_de_Jugement!D39</f>
        <v>0</v>
      </c>
      <c r="D28" s="60" t="str">
        <f>Rapport_de_Jugement!I39</f>
        <v>-</v>
      </c>
      <c r="E28" s="60" t="str">
        <f>IF(ISERROR(FIND("/",Rapport_de_Jugement!J39)),Rapport_de_Jugement!J39,LEFT(Rapport_de_Jugement!J39,FIND("/",Rapport_de_Jugement!J39)-1))</f>
        <v>-</v>
      </c>
      <c r="F28" s="237" t="str">
        <f>Rapport_de_Jugement!H39</f>
        <v>-</v>
      </c>
      <c r="G28" s="60" t="str">
        <f>IF(Rapport_de_Jugement!L39="REFUSE",0,IF(Rapport_de_Jugement!L39="ABSENT",1,IF(Rapport_de_Jugement!L39="EXCELLENT",2,IF(Rapport_de_Jugement!L39="AJOURNE",3,IF(Rapport_de_Jugement!L39="ADMIS",4,"INCONNU")))))</f>
        <v>INCONNU</v>
      </c>
      <c r="H28" s="60" t="s">
        <v>730</v>
      </c>
      <c r="I28" s="30" t="str">
        <f>CONCATENATE(Rapport_de_Jugement!K39,"-",Rapport_de_Jugement!C39)</f>
        <v>0-0</v>
      </c>
    </row>
    <row r="29" spans="1:9" s="30" customFormat="1" x14ac:dyDescent="0.25">
      <c r="A29" s="31" t="str">
        <f>Rapport_de_Jugement!$L$8</f>
        <v>-</v>
      </c>
      <c r="B29" s="60">
        <f>Rapport_de_Jugement!$I$5</f>
        <v>0</v>
      </c>
      <c r="C29" s="237">
        <f>Rapport_de_Jugement!D40</f>
        <v>0</v>
      </c>
      <c r="D29" s="60" t="str">
        <f>Rapport_de_Jugement!I40</f>
        <v>-</v>
      </c>
      <c r="E29" s="60" t="str">
        <f>IF(ISERROR(FIND("/",Rapport_de_Jugement!J40)),Rapport_de_Jugement!J40,LEFT(Rapport_de_Jugement!J40,FIND("/",Rapport_de_Jugement!J40)-1))</f>
        <v>-</v>
      </c>
      <c r="F29" s="237" t="str">
        <f>Rapport_de_Jugement!H40</f>
        <v>-</v>
      </c>
      <c r="G29" s="60" t="str">
        <f>IF(Rapport_de_Jugement!L40="REFUSE",0,IF(Rapport_de_Jugement!L40="ABSENT",1,IF(Rapport_de_Jugement!L40="EXCELLENT",2,IF(Rapport_de_Jugement!L40="AJOURNE",3,IF(Rapport_de_Jugement!L40="ADMIS",4,"INCONNU")))))</f>
        <v>INCONNU</v>
      </c>
      <c r="H29" s="60" t="s">
        <v>730</v>
      </c>
      <c r="I29" s="30" t="str">
        <f>CONCATENATE(Rapport_de_Jugement!K40,"-",Rapport_de_Jugement!C40)</f>
        <v>0-0</v>
      </c>
    </row>
    <row r="30" spans="1:9" s="30" customFormat="1" x14ac:dyDescent="0.25">
      <c r="A30" s="31" t="str">
        <f>Rapport_de_Jugement!$L$8</f>
        <v>-</v>
      </c>
      <c r="B30" s="60">
        <f>Rapport_de_Jugement!$I$5</f>
        <v>0</v>
      </c>
      <c r="C30" s="237">
        <f>Rapport_de_Jugement!D41</f>
        <v>0</v>
      </c>
      <c r="D30" s="60" t="str">
        <f>Rapport_de_Jugement!I41</f>
        <v>-</v>
      </c>
      <c r="E30" s="60" t="str">
        <f>IF(ISERROR(FIND("/",Rapport_de_Jugement!J41)),Rapport_de_Jugement!J41,LEFT(Rapport_de_Jugement!J41,FIND("/",Rapport_de_Jugement!J41)-1))</f>
        <v>-</v>
      </c>
      <c r="F30" s="237" t="str">
        <f>Rapport_de_Jugement!H41</f>
        <v>-</v>
      </c>
      <c r="G30" s="60" t="str">
        <f>IF(Rapport_de_Jugement!L41="REFUSE",0,IF(Rapport_de_Jugement!L41="ABSENT",1,IF(Rapport_de_Jugement!L41="EXCELLENT",2,IF(Rapport_de_Jugement!L41="AJOURNE",3,IF(Rapport_de_Jugement!L41="ADMIS",4,"INCONNU")))))</f>
        <v>INCONNU</v>
      </c>
      <c r="H30" s="60" t="s">
        <v>730</v>
      </c>
      <c r="I30" s="30" t="str">
        <f>CONCATENATE(Rapport_de_Jugement!K41,"-",Rapport_de_Jugement!C41)</f>
        <v>0-0</v>
      </c>
    </row>
    <row r="31" spans="1:9" s="30" customFormat="1" x14ac:dyDescent="0.25">
      <c r="A31" s="31" t="str">
        <f>Rapport_de_Jugement!$L$8</f>
        <v>-</v>
      </c>
      <c r="B31" s="60">
        <f>Rapport_de_Jugement!$I$5</f>
        <v>0</v>
      </c>
      <c r="C31" s="237">
        <f>Rapport_de_Jugement!D42</f>
        <v>0</v>
      </c>
      <c r="D31" s="60" t="str">
        <f>Rapport_de_Jugement!I42</f>
        <v>-</v>
      </c>
      <c r="E31" s="60" t="str">
        <f>IF(ISERROR(FIND("/",Rapport_de_Jugement!J42)),Rapport_de_Jugement!J42,LEFT(Rapport_de_Jugement!J42,FIND("/",Rapport_de_Jugement!J42)-1))</f>
        <v>-</v>
      </c>
      <c r="F31" s="237" t="str">
        <f>Rapport_de_Jugement!H42</f>
        <v>-</v>
      </c>
      <c r="G31" s="60" t="str">
        <f>IF(Rapport_de_Jugement!L42="REFUSE",0,IF(Rapport_de_Jugement!L42="ABSENT",1,IF(Rapport_de_Jugement!L42="EXCELLENT",2,IF(Rapport_de_Jugement!L42="AJOURNE",3,IF(Rapport_de_Jugement!L42="ADMIS",4,"INCONNU")))))</f>
        <v>INCONNU</v>
      </c>
      <c r="H31" s="60" t="s">
        <v>730</v>
      </c>
      <c r="I31" s="30" t="str">
        <f>CONCATENATE(Rapport_de_Jugement!K42,"-",Rapport_de_Jugement!C42)</f>
        <v>0-0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1:R63"/>
  <sheetViews>
    <sheetView topLeftCell="A13" workbookViewId="0">
      <selection sqref="A1:XFD1048576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26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49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26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263"/>
      <c r="R8" s="11"/>
    </row>
    <row r="9" spans="2:18" s="54" customFormat="1" ht="15" customHeight="1" x14ac:dyDescent="0.25">
      <c r="B9" s="387" t="s">
        <v>1</v>
      </c>
      <c r="C9" s="387"/>
      <c r="D9" s="387"/>
      <c r="E9" s="26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263"/>
      <c r="R9" s="11"/>
    </row>
    <row r="10" spans="2:18" s="54" customFormat="1" ht="15" customHeight="1" x14ac:dyDescent="0.25">
      <c r="B10" s="387" t="s">
        <v>23</v>
      </c>
      <c r="C10" s="387"/>
      <c r="D10" s="387"/>
      <c r="E10" s="263"/>
      <c r="F10" s="74"/>
      <c r="G10" s="76"/>
      <c r="H10" s="78"/>
      <c r="I10" s="76"/>
      <c r="J10" s="76"/>
      <c r="K10" s="77"/>
      <c r="N10" s="263"/>
      <c r="R10" s="11"/>
    </row>
    <row r="11" spans="2:18" s="54" customFormat="1" ht="15" customHeight="1" x14ac:dyDescent="0.25">
      <c r="B11" s="390" t="s">
        <v>47</v>
      </c>
      <c r="C11" s="390"/>
      <c r="D11" s="390"/>
      <c r="E11" s="265"/>
      <c r="F11" s="74"/>
      <c r="G11" s="80" t="s">
        <v>62</v>
      </c>
      <c r="H11" s="81" t="e">
        <f>Fiche_Organisateur_N°1!#REF!</f>
        <v>#REF!</v>
      </c>
      <c r="I11" s="76"/>
      <c r="J11" s="76"/>
      <c r="K11" s="77"/>
      <c r="N11" s="26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Fiche_Organisateur_N°2!$D$35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IF(Fiche_Organisateur_N°2!$E$35="","-",Fiche_Organisateur_N°2!$E$35)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CONCATENATE(Fiche_Organisateur_N°2!$F$35," - ",Fiche_Organisateur_N°2!$G$35)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.75" x14ac:dyDescent="0.25">
      <c r="B17" s="39"/>
      <c r="C17" s="92" t="s">
        <v>63</v>
      </c>
      <c r="D17" s="207" t="str">
        <f>IF(Fiche_Organisateur_N°2!$H$35=""," - ",Fiche_Organisateur_N°2!$H$35)</f>
        <v xml:space="preserve"> - </v>
      </c>
      <c r="E17" s="41"/>
      <c r="F17" s="46"/>
      <c r="G17" s="41"/>
      <c r="H17" s="41"/>
      <c r="J17" s="215">
        <f>Fiche_Organisateur_N°2!$C$35</f>
        <v>0</v>
      </c>
      <c r="K17" s="91"/>
    </row>
    <row r="18" spans="2:14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4" ht="21" x14ac:dyDescent="0.25">
      <c r="B19" s="39"/>
      <c r="C19" s="44" t="s">
        <v>53</v>
      </c>
      <c r="D19" s="212">
        <f>Fiche_Organisateur_N°2!$I$35</f>
        <v>0</v>
      </c>
      <c r="E19" s="41"/>
      <c r="F19" s="46"/>
      <c r="G19" s="41"/>
      <c r="H19" s="41"/>
      <c r="I19" s="41"/>
      <c r="J19" s="41"/>
      <c r="K19" s="91"/>
    </row>
    <row r="20" spans="2:14" x14ac:dyDescent="0.25">
      <c r="B20" s="39"/>
      <c r="C20" s="44" t="s">
        <v>54</v>
      </c>
      <c r="D20" s="396" t="str">
        <f>IF(Fiche_Organisateur_N°2!$P$35="","-",Fiche_Organisateur_N°2!$P$35)</f>
        <v>-</v>
      </c>
      <c r="E20" s="396"/>
      <c r="F20" s="396"/>
      <c r="G20" s="92"/>
      <c r="H20" s="410"/>
      <c r="I20" s="410"/>
      <c r="J20" s="410"/>
      <c r="K20" s="94"/>
    </row>
    <row r="21" spans="2:14" x14ac:dyDescent="0.25">
      <c r="B21" s="39"/>
      <c r="C21" s="92" t="s">
        <v>679</v>
      </c>
      <c r="D21" s="221">
        <f>Fiche_Organisateur_N°2!J35</f>
        <v>0</v>
      </c>
      <c r="E21" s="93"/>
      <c r="F21" s="93"/>
      <c r="G21" s="44" t="s">
        <v>694</v>
      </c>
      <c r="H21" s="275">
        <f>Fiche_Organisateur_N°2!$K$35</f>
        <v>0</v>
      </c>
      <c r="J21" s="93"/>
      <c r="K21" s="91"/>
    </row>
    <row r="22" spans="2:14" x14ac:dyDescent="0.25">
      <c r="B22" s="39"/>
      <c r="C22" s="44" t="s">
        <v>87</v>
      </c>
      <c r="D22" s="46">
        <f>Fiche_Organisateur_N°2!$L$35</f>
        <v>0</v>
      </c>
      <c r="E22" s="16"/>
      <c r="F22" s="97"/>
      <c r="G22" s="92" t="s">
        <v>675</v>
      </c>
      <c r="H22" s="275" t="str">
        <f>IF(Fiche_Organisateur_N°2!$N$35="","-",Fiche_Organisateur_N°2!$N$35)</f>
        <v>-</v>
      </c>
      <c r="J22" s="93"/>
      <c r="K22" s="94"/>
    </row>
    <row r="23" spans="2:14" x14ac:dyDescent="0.25">
      <c r="B23" s="39"/>
      <c r="C23" s="92" t="s">
        <v>56</v>
      </c>
      <c r="D23" s="96" t="str">
        <f>IF(Fiche_Organisateur_N°2!$M$35="","-",Fiche_Organisateur_N°2!$M$35)</f>
        <v>-</v>
      </c>
      <c r="E23" s="41"/>
      <c r="F23" s="41"/>
      <c r="G23" s="92" t="s">
        <v>55</v>
      </c>
      <c r="H23" s="275" t="str">
        <f>IF(Fiche_Organisateur_N°2!$O$35="","-",Fiche_Organisateur_N°2!$O$35)</f>
        <v>-</v>
      </c>
      <c r="J23" s="93"/>
      <c r="K23" s="94"/>
    </row>
    <row r="24" spans="2:14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321"/>
    </row>
    <row r="27" spans="2:14" ht="18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x14ac:dyDescent="0.25">
      <c r="B28" s="397" t="s">
        <v>57</v>
      </c>
      <c r="C28" s="277" t="s">
        <v>702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x14ac:dyDescent="0.25">
      <c r="B29" s="397"/>
      <c r="C29" s="277" t="s">
        <v>703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x14ac:dyDescent="0.25">
      <c r="B30" s="397"/>
      <c r="C30" s="277" t="s">
        <v>704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x14ac:dyDescent="0.25">
      <c r="B31" s="397"/>
      <c r="C31" s="277" t="s">
        <v>705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x14ac:dyDescent="0.25">
      <c r="B32" s="397"/>
      <c r="C32" s="277" t="s">
        <v>706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707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/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295"/>
      <c r="E42" s="295"/>
      <c r="F42" s="296" t="s">
        <v>712</v>
      </c>
      <c r="G42" s="301"/>
      <c r="H42" s="296" t="s">
        <v>716</v>
      </c>
      <c r="I42" s="301"/>
      <c r="J42" s="296" t="s">
        <v>713</v>
      </c>
      <c r="K42" s="310"/>
      <c r="N42" s="103" t="str">
        <f>IF(G44="X","EXCELLENT",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11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>
      <c r="C56" s="104"/>
      <c r="D56" s="104"/>
      <c r="E56" s="104"/>
    </row>
    <row r="57" spans="2:14" ht="15" customHeight="1" x14ac:dyDescent="0.25">
      <c r="C57" s="104"/>
      <c r="D57" s="104"/>
      <c r="E57" s="104"/>
    </row>
    <row r="58" spans="2:14" ht="15" customHeight="1" x14ac:dyDescent="0.25">
      <c r="B58" s="104"/>
    </row>
    <row r="59" spans="2:14" ht="15" customHeight="1" x14ac:dyDescent="0.25"/>
    <row r="60" spans="2:14" ht="15" customHeight="1" x14ac:dyDescent="0.25"/>
    <row r="61" spans="2:14" ht="15" customHeight="1" x14ac:dyDescent="0.25">
      <c r="H61" s="95"/>
    </row>
    <row r="62" spans="2:14" ht="15" customHeight="1" x14ac:dyDescent="0.25"/>
    <row r="63" spans="2:14" ht="15" customHeight="1" x14ac:dyDescent="0.25"/>
  </sheetData>
  <mergeCells count="26">
    <mergeCell ref="B11:D11"/>
    <mergeCell ref="F2:K2"/>
    <mergeCell ref="F3:K3"/>
    <mergeCell ref="B8:D8"/>
    <mergeCell ref="B9:D9"/>
    <mergeCell ref="B10:D10"/>
    <mergeCell ref="D20:F20"/>
    <mergeCell ref="H20:J20"/>
    <mergeCell ref="B26:K26"/>
    <mergeCell ref="B28:B34"/>
    <mergeCell ref="G28:H28"/>
    <mergeCell ref="G29:H29"/>
    <mergeCell ref="G30:H30"/>
    <mergeCell ref="G31:H31"/>
    <mergeCell ref="G32:H32"/>
    <mergeCell ref="G33:H33"/>
    <mergeCell ref="B46:D46"/>
    <mergeCell ref="J46:K46"/>
    <mergeCell ref="J47:K47"/>
    <mergeCell ref="J48:K48"/>
    <mergeCell ref="G34:H34"/>
    <mergeCell ref="B35:B41"/>
    <mergeCell ref="G36:J37"/>
    <mergeCell ref="G38:J39"/>
    <mergeCell ref="G40:J41"/>
    <mergeCell ref="C44:F44"/>
  </mergeCells>
  <conditionalFormatting sqref="N29:N34 N36 N38 N40 N42">
    <cfRule type="cellIs" dxfId="1" priority="2" operator="equal">
      <formula>"OK"</formula>
    </cfRule>
  </conditionalFormatting>
  <conditionalFormatting sqref="N29:N34 N36 N38 N40 N42">
    <cfRule type="cellIs" dxfId="0" priority="1" operator="equal">
      <formula>"OK"</formula>
    </cfRule>
  </conditionalFormatting>
  <hyperlinks>
    <hyperlink ref="B11" r:id="rId1" xr:uid="{00000000-0004-0000-24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B1:D356"/>
  <sheetViews>
    <sheetView tabSelected="1" topLeftCell="A232" workbookViewId="0">
      <selection activeCell="J242" sqref="J242"/>
    </sheetView>
  </sheetViews>
  <sheetFormatPr baseColWidth="10" defaultColWidth="6.85546875" defaultRowHeight="12.75" customHeight="1" x14ac:dyDescent="0.25"/>
  <cols>
    <col min="1" max="1" width="1.7109375" style="216" customWidth="1"/>
    <col min="2" max="2" width="52.7109375" style="216" bestFit="1" customWidth="1"/>
    <col min="3" max="3" width="15" style="216" customWidth="1"/>
    <col min="4" max="4" width="60.85546875" style="216" bestFit="1" customWidth="1"/>
    <col min="5" max="16384" width="6.85546875" style="216"/>
  </cols>
  <sheetData>
    <row r="1" spans="2:4" ht="12.75" customHeight="1" thickBot="1" x14ac:dyDescent="0.3"/>
    <row r="2" spans="2:4" ht="30" customHeight="1" thickBot="1" x14ac:dyDescent="0.3">
      <c r="B2" s="228" t="s">
        <v>685</v>
      </c>
      <c r="C2" s="229" t="s">
        <v>683</v>
      </c>
      <c r="D2" s="230" t="s">
        <v>684</v>
      </c>
    </row>
    <row r="3" spans="2:4" ht="12.75" customHeight="1" x14ac:dyDescent="0.25">
      <c r="B3" s="225" t="s">
        <v>88</v>
      </c>
      <c r="C3" s="226">
        <v>186</v>
      </c>
      <c r="D3" s="227" t="s">
        <v>88</v>
      </c>
    </row>
    <row r="4" spans="2:4" ht="12.75" customHeight="1" x14ac:dyDescent="0.25">
      <c r="B4" s="223" t="s">
        <v>89</v>
      </c>
      <c r="C4" s="224">
        <v>7</v>
      </c>
      <c r="D4" s="222" t="s">
        <v>89</v>
      </c>
    </row>
    <row r="5" spans="2:4" ht="12.75" customHeight="1" x14ac:dyDescent="0.25">
      <c r="B5" s="223" t="s">
        <v>90</v>
      </c>
      <c r="C5" s="224">
        <v>255</v>
      </c>
      <c r="D5" s="222" t="s">
        <v>90</v>
      </c>
    </row>
    <row r="6" spans="2:4" ht="12.75" customHeight="1" x14ac:dyDescent="0.25">
      <c r="B6" s="223" t="s">
        <v>91</v>
      </c>
      <c r="C6" s="224">
        <v>344</v>
      </c>
      <c r="D6" s="222" t="s">
        <v>92</v>
      </c>
    </row>
    <row r="7" spans="2:4" ht="12.75" customHeight="1" x14ac:dyDescent="0.25">
      <c r="B7" s="223" t="s">
        <v>93</v>
      </c>
      <c r="C7" s="224">
        <v>325</v>
      </c>
      <c r="D7" s="222" t="s">
        <v>93</v>
      </c>
    </row>
    <row r="8" spans="2:4" ht="12.75" customHeight="1" x14ac:dyDescent="0.25">
      <c r="B8" s="223" t="s">
        <v>94</v>
      </c>
      <c r="C8" s="224">
        <v>20</v>
      </c>
      <c r="D8" s="222" t="s">
        <v>94</v>
      </c>
    </row>
    <row r="9" spans="2:4" ht="12.75" customHeight="1" x14ac:dyDescent="0.25">
      <c r="B9" s="223" t="s">
        <v>95</v>
      </c>
      <c r="C9" s="224">
        <v>307</v>
      </c>
      <c r="D9" s="222" t="s">
        <v>95</v>
      </c>
    </row>
    <row r="10" spans="2:4" ht="12.75" customHeight="1" x14ac:dyDescent="0.25">
      <c r="B10" s="223" t="s">
        <v>96</v>
      </c>
      <c r="C10" s="224">
        <v>358</v>
      </c>
      <c r="D10" s="222" t="s">
        <v>97</v>
      </c>
    </row>
    <row r="11" spans="2:4" ht="12.75" customHeight="1" x14ac:dyDescent="0.25">
      <c r="B11" s="223" t="s">
        <v>98</v>
      </c>
      <c r="C11" s="224">
        <v>105</v>
      </c>
      <c r="D11" s="222" t="s">
        <v>98</v>
      </c>
    </row>
    <row r="12" spans="2:4" ht="12.75" customHeight="1" x14ac:dyDescent="0.25">
      <c r="B12" s="223" t="s">
        <v>99</v>
      </c>
      <c r="C12" s="224">
        <v>245</v>
      </c>
      <c r="D12" s="222" t="s">
        <v>100</v>
      </c>
    </row>
    <row r="13" spans="2:4" ht="12.75" customHeight="1" x14ac:dyDescent="0.25">
      <c r="B13" s="223" t="s">
        <v>101</v>
      </c>
      <c r="C13" s="224">
        <v>193</v>
      </c>
      <c r="D13" s="222" t="s">
        <v>102</v>
      </c>
    </row>
    <row r="14" spans="2:4" ht="12.75" customHeight="1" x14ac:dyDescent="0.25">
      <c r="B14" s="223" t="s">
        <v>103</v>
      </c>
      <c r="C14" s="224">
        <v>43</v>
      </c>
      <c r="D14" s="222" t="s">
        <v>103</v>
      </c>
    </row>
    <row r="15" spans="2:4" ht="12.75" customHeight="1" x14ac:dyDescent="0.25">
      <c r="B15" s="223" t="s">
        <v>104</v>
      </c>
      <c r="C15" s="224">
        <v>34</v>
      </c>
      <c r="D15" s="222" t="s">
        <v>104</v>
      </c>
    </row>
    <row r="16" spans="2:4" ht="12.75" customHeight="1" x14ac:dyDescent="0.25">
      <c r="B16" s="223" t="s">
        <v>105</v>
      </c>
      <c r="C16" s="224">
        <v>35</v>
      </c>
      <c r="D16" s="222" t="s">
        <v>105</v>
      </c>
    </row>
    <row r="17" spans="2:4" ht="12.75" customHeight="1" x14ac:dyDescent="0.25">
      <c r="B17" s="223" t="s">
        <v>106</v>
      </c>
      <c r="C17" s="224">
        <v>100</v>
      </c>
      <c r="D17" s="222" t="s">
        <v>107</v>
      </c>
    </row>
    <row r="18" spans="2:4" ht="12.75" customHeight="1" x14ac:dyDescent="0.25">
      <c r="B18" s="223" t="s">
        <v>108</v>
      </c>
      <c r="C18" s="224">
        <v>254</v>
      </c>
      <c r="D18" s="222" t="s">
        <v>109</v>
      </c>
    </row>
    <row r="19" spans="2:4" ht="12.75" customHeight="1" x14ac:dyDescent="0.25">
      <c r="B19" s="223" t="s">
        <v>110</v>
      </c>
      <c r="C19" s="224">
        <v>36</v>
      </c>
      <c r="D19" s="222" t="s">
        <v>110</v>
      </c>
    </row>
    <row r="20" spans="2:4" ht="12.75" customHeight="1" x14ac:dyDescent="0.25">
      <c r="B20" s="223" t="s">
        <v>111</v>
      </c>
      <c r="C20" s="224">
        <v>163</v>
      </c>
      <c r="D20" s="222" t="s">
        <v>111</v>
      </c>
    </row>
    <row r="21" spans="2:4" ht="12.75" customHeight="1" x14ac:dyDescent="0.25">
      <c r="B21" s="223" t="s">
        <v>112</v>
      </c>
      <c r="C21" s="224">
        <v>130</v>
      </c>
      <c r="D21" s="222" t="s">
        <v>113</v>
      </c>
    </row>
    <row r="22" spans="2:4" ht="12.75" customHeight="1" x14ac:dyDescent="0.25">
      <c r="B22" s="223" t="s">
        <v>114</v>
      </c>
      <c r="C22" s="224">
        <v>161</v>
      </c>
      <c r="D22" s="222" t="s">
        <v>114</v>
      </c>
    </row>
    <row r="23" spans="2:4" ht="12.75" customHeight="1" x14ac:dyDescent="0.25">
      <c r="B23" s="223" t="s">
        <v>115</v>
      </c>
      <c r="C23" s="224">
        <v>290</v>
      </c>
      <c r="D23" s="222" t="s">
        <v>115</v>
      </c>
    </row>
    <row r="24" spans="2:4" ht="12.75" customHeight="1" x14ac:dyDescent="0.25">
      <c r="B24" s="223" t="s">
        <v>116</v>
      </c>
      <c r="C24" s="224">
        <v>271</v>
      </c>
      <c r="D24" s="222" t="s">
        <v>116</v>
      </c>
    </row>
    <row r="25" spans="2:4" ht="12.75" customHeight="1" x14ac:dyDescent="0.25">
      <c r="B25" s="223" t="s">
        <v>117</v>
      </c>
      <c r="C25" s="224">
        <v>9</v>
      </c>
      <c r="D25" s="222" t="s">
        <v>117</v>
      </c>
    </row>
    <row r="26" spans="2:4" ht="12.75" customHeight="1" x14ac:dyDescent="0.25">
      <c r="B26" s="223" t="s">
        <v>118</v>
      </c>
      <c r="C26" s="224">
        <v>166</v>
      </c>
      <c r="D26" s="222" t="s">
        <v>119</v>
      </c>
    </row>
    <row r="27" spans="2:4" ht="12.75" customHeight="1" x14ac:dyDescent="0.25">
      <c r="B27" s="223" t="s">
        <v>120</v>
      </c>
      <c r="C27" s="224">
        <v>916</v>
      </c>
      <c r="D27" s="222" t="s">
        <v>121</v>
      </c>
    </row>
    <row r="28" spans="2:4" ht="12.75" customHeight="1" x14ac:dyDescent="0.25">
      <c r="B28" s="223" t="s">
        <v>122</v>
      </c>
      <c r="C28" s="224">
        <v>342</v>
      </c>
      <c r="D28" s="222" t="s">
        <v>123</v>
      </c>
    </row>
    <row r="29" spans="2:4" ht="12.75" customHeight="1" x14ac:dyDescent="0.25">
      <c r="B29" s="223" t="s">
        <v>124</v>
      </c>
      <c r="C29" s="224">
        <v>194</v>
      </c>
      <c r="D29" s="222" t="s">
        <v>125</v>
      </c>
    </row>
    <row r="30" spans="2:4" ht="12.75" customHeight="1" x14ac:dyDescent="0.25">
      <c r="B30" s="223" t="s">
        <v>126</v>
      </c>
      <c r="C30" s="224">
        <v>347</v>
      </c>
      <c r="D30" s="222" t="s">
        <v>127</v>
      </c>
    </row>
    <row r="31" spans="2:4" ht="12.75" customHeight="1" x14ac:dyDescent="0.25">
      <c r="B31" s="223" t="s">
        <v>128</v>
      </c>
      <c r="C31" s="224">
        <v>335</v>
      </c>
      <c r="D31" s="222" t="s">
        <v>129</v>
      </c>
    </row>
    <row r="32" spans="2:4" ht="12.75" customHeight="1" x14ac:dyDescent="0.25">
      <c r="B32" s="223" t="s">
        <v>130</v>
      </c>
      <c r="C32" s="224">
        <v>44</v>
      </c>
      <c r="D32" s="222" t="s">
        <v>130</v>
      </c>
    </row>
    <row r="33" spans="2:4" ht="12.75" customHeight="1" x14ac:dyDescent="0.25">
      <c r="B33" s="223" t="s">
        <v>131</v>
      </c>
      <c r="C33" s="224">
        <v>355</v>
      </c>
      <c r="D33" s="222" t="s">
        <v>132</v>
      </c>
    </row>
    <row r="34" spans="2:4" ht="12.75" customHeight="1" x14ac:dyDescent="0.25">
      <c r="B34" s="223" t="s">
        <v>133</v>
      </c>
      <c r="C34" s="224">
        <v>113</v>
      </c>
      <c r="D34" s="222" t="s">
        <v>133</v>
      </c>
    </row>
    <row r="35" spans="2:4" ht="12.75" customHeight="1" x14ac:dyDescent="0.25">
      <c r="B35" s="223" t="s">
        <v>134</v>
      </c>
      <c r="C35" s="224">
        <v>201</v>
      </c>
      <c r="D35" s="222" t="s">
        <v>135</v>
      </c>
    </row>
    <row r="36" spans="2:4" ht="12.75" customHeight="1" x14ac:dyDescent="0.25">
      <c r="B36" s="223" t="s">
        <v>136</v>
      </c>
      <c r="C36" s="224">
        <v>93</v>
      </c>
      <c r="D36" s="222" t="s">
        <v>137</v>
      </c>
    </row>
    <row r="37" spans="2:4" ht="12.75" customHeight="1" x14ac:dyDescent="0.25">
      <c r="B37" s="223" t="s">
        <v>138</v>
      </c>
      <c r="C37" s="224">
        <v>357</v>
      </c>
      <c r="D37" s="222" t="s">
        <v>139</v>
      </c>
    </row>
    <row r="38" spans="2:4" ht="12.75" customHeight="1" x14ac:dyDescent="0.25">
      <c r="B38" s="223" t="s">
        <v>140</v>
      </c>
      <c r="C38" s="224">
        <v>176</v>
      </c>
      <c r="D38" s="222" t="s">
        <v>141</v>
      </c>
    </row>
    <row r="39" spans="2:4" ht="12.75" customHeight="1" x14ac:dyDescent="0.25">
      <c r="B39" s="223" t="s">
        <v>142</v>
      </c>
      <c r="C39" s="224">
        <v>326</v>
      </c>
      <c r="D39" s="222" t="s">
        <v>143</v>
      </c>
    </row>
    <row r="40" spans="2:4" ht="12.75" customHeight="1" x14ac:dyDescent="0.25">
      <c r="B40" s="223" t="s">
        <v>144</v>
      </c>
      <c r="C40" s="224">
        <v>138</v>
      </c>
      <c r="D40" s="222" t="s">
        <v>144</v>
      </c>
    </row>
    <row r="41" spans="2:4" ht="12.75" customHeight="1" x14ac:dyDescent="0.25">
      <c r="B41" s="223" t="s">
        <v>145</v>
      </c>
      <c r="C41" s="224">
        <v>141</v>
      </c>
      <c r="D41" s="222" t="s">
        <v>145</v>
      </c>
    </row>
    <row r="42" spans="2:4" ht="12.75" customHeight="1" x14ac:dyDescent="0.25">
      <c r="B42" s="223" t="s">
        <v>146</v>
      </c>
      <c r="C42" s="224">
        <v>328</v>
      </c>
      <c r="D42" s="222" t="s">
        <v>147</v>
      </c>
    </row>
    <row r="43" spans="2:4" ht="12.75" customHeight="1" x14ac:dyDescent="0.25">
      <c r="B43" s="223" t="s">
        <v>148</v>
      </c>
      <c r="C43" s="224">
        <v>278</v>
      </c>
      <c r="D43" s="222" t="s">
        <v>149</v>
      </c>
    </row>
    <row r="44" spans="2:4" ht="12.75" customHeight="1" x14ac:dyDescent="0.25">
      <c r="B44" s="223" t="s">
        <v>150</v>
      </c>
      <c r="C44" s="224">
        <v>284</v>
      </c>
      <c r="D44" s="222" t="s">
        <v>151</v>
      </c>
    </row>
    <row r="45" spans="2:4" ht="12.75" customHeight="1" x14ac:dyDescent="0.25">
      <c r="B45" s="223" t="s">
        <v>152</v>
      </c>
      <c r="C45" s="224">
        <v>223</v>
      </c>
      <c r="D45" s="222" t="s">
        <v>153</v>
      </c>
    </row>
    <row r="46" spans="2:4" ht="12.75" customHeight="1" x14ac:dyDescent="0.25">
      <c r="B46" s="223" t="s">
        <v>154</v>
      </c>
      <c r="C46" s="224">
        <v>251</v>
      </c>
      <c r="D46" s="222" t="s">
        <v>155</v>
      </c>
    </row>
    <row r="47" spans="2:4" ht="12.75" customHeight="1" x14ac:dyDescent="0.25">
      <c r="B47" s="223" t="s">
        <v>156</v>
      </c>
      <c r="C47" s="224">
        <v>215</v>
      </c>
      <c r="D47" s="222" t="s">
        <v>141</v>
      </c>
    </row>
    <row r="48" spans="2:4" ht="12.75" customHeight="1" x14ac:dyDescent="0.25">
      <c r="B48" s="223" t="s">
        <v>157</v>
      </c>
      <c r="C48" s="224">
        <v>196</v>
      </c>
      <c r="D48" s="222" t="s">
        <v>158</v>
      </c>
    </row>
    <row r="49" spans="2:4" ht="12.75" customHeight="1" x14ac:dyDescent="0.25">
      <c r="B49" s="223" t="s">
        <v>159</v>
      </c>
      <c r="C49" s="224">
        <v>250</v>
      </c>
      <c r="D49" s="222" t="s">
        <v>159</v>
      </c>
    </row>
    <row r="50" spans="2:4" ht="12.75" customHeight="1" x14ac:dyDescent="0.25">
      <c r="B50" s="223" t="s">
        <v>160</v>
      </c>
      <c r="C50" s="224">
        <v>65</v>
      </c>
      <c r="D50" s="222" t="s">
        <v>161</v>
      </c>
    </row>
    <row r="51" spans="2:4" ht="12.75" customHeight="1" x14ac:dyDescent="0.25">
      <c r="B51" s="223" t="s">
        <v>162</v>
      </c>
      <c r="C51" s="224">
        <v>25</v>
      </c>
      <c r="D51" s="222" t="s">
        <v>162</v>
      </c>
    </row>
    <row r="52" spans="2:4" ht="12.75" customHeight="1" x14ac:dyDescent="0.25">
      <c r="B52" s="223" t="s">
        <v>163</v>
      </c>
      <c r="C52" s="224">
        <v>297</v>
      </c>
      <c r="D52" s="222" t="s">
        <v>163</v>
      </c>
    </row>
    <row r="53" spans="2:4" ht="12.75" customHeight="1" x14ac:dyDescent="0.25">
      <c r="B53" s="223" t="s">
        <v>164</v>
      </c>
      <c r="C53" s="224">
        <v>10</v>
      </c>
      <c r="D53" s="222" t="s">
        <v>164</v>
      </c>
    </row>
    <row r="54" spans="2:4" ht="12.75" customHeight="1" x14ac:dyDescent="0.25">
      <c r="B54" s="223" t="s">
        <v>165</v>
      </c>
      <c r="C54" s="224">
        <v>101</v>
      </c>
      <c r="D54" s="222" t="s">
        <v>165</v>
      </c>
    </row>
    <row r="55" spans="2:4" ht="12.75" customHeight="1" x14ac:dyDescent="0.25">
      <c r="B55" s="223" t="s">
        <v>166</v>
      </c>
      <c r="C55" s="224">
        <v>287</v>
      </c>
      <c r="D55" s="222" t="s">
        <v>167</v>
      </c>
    </row>
    <row r="56" spans="2:4" ht="12.75" customHeight="1" x14ac:dyDescent="0.25">
      <c r="B56" s="223" t="s">
        <v>168</v>
      </c>
      <c r="C56" s="224">
        <v>351</v>
      </c>
      <c r="D56" s="222" t="s">
        <v>169</v>
      </c>
    </row>
    <row r="57" spans="2:4" ht="12.75" customHeight="1" x14ac:dyDescent="0.25">
      <c r="B57" s="223" t="s">
        <v>170</v>
      </c>
      <c r="C57" s="224">
        <v>45</v>
      </c>
      <c r="D57" s="222" t="s">
        <v>171</v>
      </c>
    </row>
    <row r="58" spans="2:4" ht="12.75" customHeight="1" x14ac:dyDescent="0.25">
      <c r="B58" s="223" t="s">
        <v>172</v>
      </c>
      <c r="C58" s="224">
        <v>46</v>
      </c>
      <c r="D58" s="222" t="s">
        <v>173</v>
      </c>
    </row>
    <row r="59" spans="2:4" ht="12.75" customHeight="1" x14ac:dyDescent="0.25">
      <c r="B59" s="223" t="s">
        <v>174</v>
      </c>
      <c r="C59" s="224">
        <v>47</v>
      </c>
      <c r="D59" s="222" t="s">
        <v>175</v>
      </c>
    </row>
    <row r="60" spans="2:4" ht="12.75" customHeight="1" x14ac:dyDescent="0.25">
      <c r="B60" s="223" t="s">
        <v>176</v>
      </c>
      <c r="C60" s="224">
        <v>171</v>
      </c>
      <c r="D60" s="222" t="s">
        <v>176</v>
      </c>
    </row>
    <row r="61" spans="2:4" ht="12.75" customHeight="1" x14ac:dyDescent="0.25">
      <c r="B61" s="223" t="s">
        <v>177</v>
      </c>
      <c r="C61" s="224">
        <v>191</v>
      </c>
      <c r="D61" s="222" t="s">
        <v>177</v>
      </c>
    </row>
    <row r="62" spans="2:4" ht="12.75" customHeight="1" x14ac:dyDescent="0.25">
      <c r="B62" s="223" t="s">
        <v>178</v>
      </c>
      <c r="C62" s="224">
        <v>144</v>
      </c>
      <c r="D62" s="222" t="s">
        <v>178</v>
      </c>
    </row>
    <row r="63" spans="2:4" ht="12.75" customHeight="1" x14ac:dyDescent="0.25">
      <c r="B63" s="223" t="s">
        <v>179</v>
      </c>
      <c r="C63" s="224">
        <v>299</v>
      </c>
      <c r="D63" s="222" t="s">
        <v>180</v>
      </c>
    </row>
    <row r="64" spans="2:4" ht="12.75" customHeight="1" x14ac:dyDescent="0.25">
      <c r="B64" s="223" t="s">
        <v>181</v>
      </c>
      <c r="C64" s="224">
        <v>62</v>
      </c>
      <c r="D64" s="222" t="s">
        <v>182</v>
      </c>
    </row>
    <row r="65" spans="2:4" ht="12.75" customHeight="1" x14ac:dyDescent="0.25">
      <c r="B65" s="223" t="s">
        <v>183</v>
      </c>
      <c r="C65" s="224">
        <v>63</v>
      </c>
      <c r="D65" s="222" t="s">
        <v>184</v>
      </c>
    </row>
    <row r="66" spans="2:4" ht="12.75" customHeight="1" x14ac:dyDescent="0.25">
      <c r="B66" s="223" t="s">
        <v>185</v>
      </c>
      <c r="C66" s="224">
        <v>52</v>
      </c>
      <c r="D66" s="222" t="s">
        <v>186</v>
      </c>
    </row>
    <row r="67" spans="2:4" ht="12.75" customHeight="1" x14ac:dyDescent="0.25">
      <c r="B67" s="223" t="s">
        <v>187</v>
      </c>
      <c r="C67" s="224">
        <v>68</v>
      </c>
      <c r="D67" s="222" t="s">
        <v>188</v>
      </c>
    </row>
    <row r="68" spans="2:4" ht="12.75" customHeight="1" x14ac:dyDescent="0.25">
      <c r="B68" s="223" t="s">
        <v>189</v>
      </c>
      <c r="C68" s="224">
        <v>119</v>
      </c>
      <c r="D68" s="222" t="s">
        <v>190</v>
      </c>
    </row>
    <row r="69" spans="2:4" ht="12.75" customHeight="1" x14ac:dyDescent="0.25">
      <c r="B69" s="223" t="s">
        <v>191</v>
      </c>
      <c r="C69" s="224">
        <v>180</v>
      </c>
      <c r="D69" s="222" t="s">
        <v>192</v>
      </c>
    </row>
    <row r="70" spans="2:4" ht="12.75" customHeight="1" x14ac:dyDescent="0.25">
      <c r="B70" s="223" t="s">
        <v>193</v>
      </c>
      <c r="C70" s="224">
        <v>90</v>
      </c>
      <c r="D70" s="222" t="s">
        <v>194</v>
      </c>
    </row>
    <row r="71" spans="2:4" ht="12.75" customHeight="1" x14ac:dyDescent="0.25">
      <c r="B71" s="223" t="s">
        <v>195</v>
      </c>
      <c r="C71" s="224">
        <v>177</v>
      </c>
      <c r="D71" s="222" t="s">
        <v>196</v>
      </c>
    </row>
    <row r="72" spans="2:4" ht="12.75" customHeight="1" x14ac:dyDescent="0.25">
      <c r="B72" s="223" t="s">
        <v>197</v>
      </c>
      <c r="C72" s="224">
        <v>99</v>
      </c>
      <c r="D72" s="222" t="s">
        <v>198</v>
      </c>
    </row>
    <row r="73" spans="2:4" ht="12.75" customHeight="1" x14ac:dyDescent="0.25">
      <c r="B73" s="223" t="s">
        <v>199</v>
      </c>
      <c r="C73" s="224">
        <v>179</v>
      </c>
      <c r="D73" s="222" t="s">
        <v>199</v>
      </c>
    </row>
    <row r="74" spans="2:4" ht="12.75" customHeight="1" x14ac:dyDescent="0.25">
      <c r="B74" s="223" t="s">
        <v>200</v>
      </c>
      <c r="C74" s="224">
        <v>133</v>
      </c>
      <c r="D74" s="222" t="s">
        <v>141</v>
      </c>
    </row>
    <row r="75" spans="2:4" ht="12.75" customHeight="1" x14ac:dyDescent="0.25">
      <c r="B75" s="223" t="s">
        <v>201</v>
      </c>
      <c r="C75" s="224">
        <v>134</v>
      </c>
      <c r="D75" s="222" t="s">
        <v>141</v>
      </c>
    </row>
    <row r="76" spans="2:4" ht="12.75" customHeight="1" x14ac:dyDescent="0.25">
      <c r="B76" s="223" t="s">
        <v>202</v>
      </c>
      <c r="C76" s="224">
        <v>57</v>
      </c>
      <c r="D76" s="222" t="s">
        <v>203</v>
      </c>
    </row>
    <row r="77" spans="2:4" ht="12.75" customHeight="1" x14ac:dyDescent="0.25">
      <c r="B77" s="223" t="s">
        <v>204</v>
      </c>
      <c r="C77" s="224">
        <v>239</v>
      </c>
      <c r="D77" s="222" t="s">
        <v>205</v>
      </c>
    </row>
    <row r="78" spans="2:4" ht="12.75" customHeight="1" x14ac:dyDescent="0.25">
      <c r="B78" s="223" t="s">
        <v>206</v>
      </c>
      <c r="C78" s="224">
        <v>202</v>
      </c>
      <c r="D78" s="222" t="s">
        <v>207</v>
      </c>
    </row>
    <row r="79" spans="2:4" ht="12.75" customHeight="1" x14ac:dyDescent="0.25">
      <c r="B79" s="223" t="s">
        <v>208</v>
      </c>
      <c r="C79" s="224">
        <v>115</v>
      </c>
      <c r="D79" s="222" t="s">
        <v>208</v>
      </c>
    </row>
    <row r="80" spans="2:4" ht="12.75" customHeight="1" x14ac:dyDescent="0.25">
      <c r="B80" s="223" t="s">
        <v>209</v>
      </c>
      <c r="C80" s="224">
        <v>320</v>
      </c>
      <c r="D80" s="222" t="s">
        <v>210</v>
      </c>
    </row>
    <row r="81" spans="2:4" ht="12.75" customHeight="1" x14ac:dyDescent="0.25">
      <c r="B81" s="223" t="s">
        <v>211</v>
      </c>
      <c r="C81" s="224">
        <v>911</v>
      </c>
      <c r="D81" s="222" t="s">
        <v>141</v>
      </c>
    </row>
    <row r="82" spans="2:4" ht="12.75" customHeight="1" x14ac:dyDescent="0.25">
      <c r="B82" s="223" t="s">
        <v>212</v>
      </c>
      <c r="C82" s="224">
        <v>19</v>
      </c>
      <c r="D82" s="222" t="s">
        <v>212</v>
      </c>
    </row>
    <row r="83" spans="2:4" ht="12.75" customHeight="1" x14ac:dyDescent="0.25">
      <c r="B83" s="223" t="s">
        <v>213</v>
      </c>
      <c r="C83" s="224">
        <v>315</v>
      </c>
      <c r="D83" s="222" t="s">
        <v>213</v>
      </c>
    </row>
    <row r="84" spans="2:4" ht="12.75" customHeight="1" x14ac:dyDescent="0.25">
      <c r="B84" s="223" t="s">
        <v>214</v>
      </c>
      <c r="C84" s="224">
        <v>905</v>
      </c>
      <c r="D84" s="222" t="s">
        <v>215</v>
      </c>
    </row>
    <row r="85" spans="2:4" ht="12.75" customHeight="1" x14ac:dyDescent="0.25">
      <c r="B85" s="223" t="s">
        <v>216</v>
      </c>
      <c r="C85" s="224">
        <v>237</v>
      </c>
      <c r="D85" s="222" t="s">
        <v>217</v>
      </c>
    </row>
    <row r="86" spans="2:4" ht="12.75" customHeight="1" x14ac:dyDescent="0.25">
      <c r="B86" s="223" t="s">
        <v>218</v>
      </c>
      <c r="C86" s="224">
        <v>11</v>
      </c>
      <c r="D86" s="222" t="s">
        <v>218</v>
      </c>
    </row>
    <row r="87" spans="2:4" ht="12.75" customHeight="1" x14ac:dyDescent="0.25">
      <c r="B87" s="223" t="s">
        <v>219</v>
      </c>
      <c r="C87" s="224">
        <v>359</v>
      </c>
      <c r="D87" s="222" t="s">
        <v>220</v>
      </c>
    </row>
    <row r="88" spans="2:4" ht="12.75" customHeight="1" x14ac:dyDescent="0.25">
      <c r="B88" s="223" t="s">
        <v>221</v>
      </c>
      <c r="C88" s="224">
        <v>149</v>
      </c>
      <c r="D88" s="222" t="s">
        <v>221</v>
      </c>
    </row>
    <row r="89" spans="2:4" ht="12.75" customHeight="1" x14ac:dyDescent="0.25">
      <c r="B89" s="223" t="s">
        <v>222</v>
      </c>
      <c r="C89" s="224">
        <v>157</v>
      </c>
      <c r="D89" s="222" t="s">
        <v>222</v>
      </c>
    </row>
    <row r="90" spans="2:4" ht="12.75" customHeight="1" x14ac:dyDescent="0.25">
      <c r="B90" s="223" t="s">
        <v>223</v>
      </c>
      <c r="C90" s="224">
        <v>4</v>
      </c>
      <c r="D90" s="222" t="s">
        <v>223</v>
      </c>
    </row>
    <row r="91" spans="2:4" ht="12.75" customHeight="1" x14ac:dyDescent="0.25">
      <c r="B91" s="223" t="s">
        <v>224</v>
      </c>
      <c r="C91" s="224">
        <v>172</v>
      </c>
      <c r="D91" s="222" t="s">
        <v>224</v>
      </c>
    </row>
    <row r="92" spans="2:4" ht="12.75" customHeight="1" x14ac:dyDescent="0.25">
      <c r="B92" s="223" t="s">
        <v>225</v>
      </c>
      <c r="C92" s="224">
        <v>253</v>
      </c>
      <c r="D92" s="222" t="s">
        <v>226</v>
      </c>
    </row>
    <row r="93" spans="2:4" ht="12.75" customHeight="1" x14ac:dyDescent="0.25">
      <c r="B93" s="223" t="s">
        <v>227</v>
      </c>
      <c r="C93" s="224">
        <v>136</v>
      </c>
      <c r="D93" s="222" t="s">
        <v>228</v>
      </c>
    </row>
    <row r="94" spans="2:4" ht="12.75" customHeight="1" x14ac:dyDescent="0.25">
      <c r="B94" s="223" t="s">
        <v>229</v>
      </c>
      <c r="C94" s="224">
        <v>294</v>
      </c>
      <c r="D94" s="222" t="s">
        <v>230</v>
      </c>
    </row>
    <row r="95" spans="2:4" ht="12.75" customHeight="1" x14ac:dyDescent="0.25">
      <c r="B95" s="223" t="s">
        <v>231</v>
      </c>
      <c r="C95" s="224">
        <v>288</v>
      </c>
      <c r="D95" s="222" t="s">
        <v>232</v>
      </c>
    </row>
    <row r="96" spans="2:4" ht="12.75" customHeight="1" x14ac:dyDescent="0.25">
      <c r="B96" s="223" t="s">
        <v>233</v>
      </c>
      <c r="C96" s="224">
        <v>155</v>
      </c>
      <c r="D96" s="222" t="s">
        <v>234</v>
      </c>
    </row>
    <row r="97" spans="2:4" ht="12.75" customHeight="1" x14ac:dyDescent="0.25">
      <c r="B97" s="223" t="s">
        <v>235</v>
      </c>
      <c r="C97" s="224">
        <v>267</v>
      </c>
      <c r="D97" s="222" t="s">
        <v>236</v>
      </c>
    </row>
    <row r="98" spans="2:4" ht="12.75" customHeight="1" x14ac:dyDescent="0.25">
      <c r="B98" s="223" t="s">
        <v>237</v>
      </c>
      <c r="C98" s="224">
        <v>132</v>
      </c>
      <c r="D98" s="222" t="s">
        <v>238</v>
      </c>
    </row>
    <row r="99" spans="2:4" ht="12.75" customHeight="1" x14ac:dyDescent="0.25">
      <c r="B99" s="223" t="s">
        <v>239</v>
      </c>
      <c r="C99" s="224">
        <v>266</v>
      </c>
      <c r="D99" s="222" t="s">
        <v>240</v>
      </c>
    </row>
    <row r="100" spans="2:4" ht="12.75" customHeight="1" x14ac:dyDescent="0.25">
      <c r="B100" s="223" t="s">
        <v>241</v>
      </c>
      <c r="C100" s="224">
        <v>154</v>
      </c>
      <c r="D100" s="222" t="s">
        <v>242</v>
      </c>
    </row>
    <row r="101" spans="2:4" ht="12.75" customHeight="1" x14ac:dyDescent="0.25">
      <c r="B101" s="223" t="s">
        <v>243</v>
      </c>
      <c r="C101" s="224">
        <v>279</v>
      </c>
      <c r="D101" s="222" t="s">
        <v>244</v>
      </c>
    </row>
    <row r="102" spans="2:4" ht="12.75" customHeight="1" x14ac:dyDescent="0.25">
      <c r="B102" s="223" t="s">
        <v>245</v>
      </c>
      <c r="C102" s="224">
        <v>131</v>
      </c>
      <c r="D102" s="222" t="s">
        <v>246</v>
      </c>
    </row>
    <row r="103" spans="2:4" ht="12.75" customHeight="1" x14ac:dyDescent="0.25">
      <c r="B103" s="223" t="s">
        <v>247</v>
      </c>
      <c r="C103" s="224">
        <v>241</v>
      </c>
      <c r="D103" s="222" t="s">
        <v>248</v>
      </c>
    </row>
    <row r="104" spans="2:4" ht="12.75" customHeight="1" x14ac:dyDescent="0.25">
      <c r="B104" s="223" t="s">
        <v>249</v>
      </c>
      <c r="C104" s="224">
        <v>152</v>
      </c>
      <c r="D104" s="222" t="s">
        <v>250</v>
      </c>
    </row>
    <row r="105" spans="2:4" ht="12.75" customHeight="1" x14ac:dyDescent="0.25">
      <c r="B105" s="223" t="s">
        <v>251</v>
      </c>
      <c r="C105" s="224">
        <v>151</v>
      </c>
      <c r="D105" s="222" t="s">
        <v>252</v>
      </c>
    </row>
    <row r="106" spans="2:4" ht="12.75" customHeight="1" x14ac:dyDescent="0.25">
      <c r="B106" s="223" t="s">
        <v>253</v>
      </c>
      <c r="C106" s="224">
        <v>129</v>
      </c>
      <c r="D106" s="222" t="s">
        <v>254</v>
      </c>
    </row>
    <row r="107" spans="2:4" ht="12.75" customHeight="1" x14ac:dyDescent="0.25">
      <c r="B107" s="223" t="s">
        <v>255</v>
      </c>
      <c r="C107" s="224">
        <v>204</v>
      </c>
      <c r="D107" s="222" t="s">
        <v>256</v>
      </c>
    </row>
    <row r="108" spans="2:4" ht="12.75" customHeight="1" x14ac:dyDescent="0.25">
      <c r="B108" s="223" t="s">
        <v>257</v>
      </c>
      <c r="C108" s="224">
        <v>51</v>
      </c>
      <c r="D108" s="222" t="s">
        <v>258</v>
      </c>
    </row>
    <row r="109" spans="2:4" ht="12.75" customHeight="1" x14ac:dyDescent="0.25">
      <c r="B109" s="223" t="s">
        <v>259</v>
      </c>
      <c r="C109" s="224">
        <v>214</v>
      </c>
      <c r="D109" s="222" t="s">
        <v>260</v>
      </c>
    </row>
    <row r="110" spans="2:4" ht="12.75" customHeight="1" x14ac:dyDescent="0.25">
      <c r="B110" s="223" t="s">
        <v>261</v>
      </c>
      <c r="C110" s="224">
        <v>198</v>
      </c>
      <c r="D110" s="222" t="s">
        <v>262</v>
      </c>
    </row>
    <row r="111" spans="2:4" ht="12.75" customHeight="1" x14ac:dyDescent="0.25">
      <c r="B111" s="223" t="s">
        <v>263</v>
      </c>
      <c r="C111" s="224">
        <v>337</v>
      </c>
      <c r="D111" s="222" t="s">
        <v>264</v>
      </c>
    </row>
    <row r="112" spans="2:4" ht="12.75" customHeight="1" x14ac:dyDescent="0.25">
      <c r="B112" s="223" t="s">
        <v>265</v>
      </c>
      <c r="C112" s="224">
        <v>203</v>
      </c>
      <c r="D112" s="222" t="s">
        <v>266</v>
      </c>
    </row>
    <row r="113" spans="2:4" ht="12.75" customHeight="1" x14ac:dyDescent="0.25">
      <c r="B113" s="223" t="s">
        <v>267</v>
      </c>
      <c r="C113" s="224">
        <v>354</v>
      </c>
      <c r="D113" s="222" t="s">
        <v>268</v>
      </c>
    </row>
    <row r="114" spans="2:4" ht="12.75" customHeight="1" x14ac:dyDescent="0.25">
      <c r="B114" s="223" t="s">
        <v>269</v>
      </c>
      <c r="C114" s="224">
        <v>150</v>
      </c>
      <c r="D114" s="222" t="s">
        <v>270</v>
      </c>
    </row>
    <row r="115" spans="2:4" ht="12.75" customHeight="1" x14ac:dyDescent="0.25">
      <c r="B115" s="223" t="s">
        <v>271</v>
      </c>
      <c r="C115" s="224">
        <v>244</v>
      </c>
      <c r="D115" s="222" t="s">
        <v>272</v>
      </c>
    </row>
    <row r="116" spans="2:4" ht="12.75" customHeight="1" x14ac:dyDescent="0.25">
      <c r="B116" s="223" t="s">
        <v>273</v>
      </c>
      <c r="C116" s="224">
        <v>59</v>
      </c>
      <c r="D116" s="222" t="s">
        <v>274</v>
      </c>
    </row>
    <row r="117" spans="2:4" ht="12.75" customHeight="1" x14ac:dyDescent="0.25">
      <c r="B117" s="223" t="s">
        <v>275</v>
      </c>
      <c r="C117" s="224">
        <v>229</v>
      </c>
      <c r="D117" s="222" t="s">
        <v>276</v>
      </c>
    </row>
    <row r="118" spans="2:4" ht="12.75" customHeight="1" x14ac:dyDescent="0.25">
      <c r="B118" s="223" t="s">
        <v>277</v>
      </c>
      <c r="C118" s="224">
        <v>98</v>
      </c>
      <c r="D118" s="222" t="s">
        <v>278</v>
      </c>
    </row>
    <row r="119" spans="2:4" ht="12.75" customHeight="1" x14ac:dyDescent="0.25">
      <c r="B119" s="223" t="s">
        <v>279</v>
      </c>
      <c r="C119" s="224">
        <v>117</v>
      </c>
      <c r="D119" s="222" t="s">
        <v>280</v>
      </c>
    </row>
    <row r="120" spans="2:4" ht="12.75" customHeight="1" x14ac:dyDescent="0.25">
      <c r="B120" s="223" t="s">
        <v>281</v>
      </c>
      <c r="C120" s="224">
        <v>232</v>
      </c>
      <c r="D120" s="222" t="s">
        <v>282</v>
      </c>
    </row>
    <row r="121" spans="2:4" ht="12.75" customHeight="1" x14ac:dyDescent="0.25">
      <c r="B121" s="223" t="s">
        <v>283</v>
      </c>
      <c r="C121" s="224">
        <v>281</v>
      </c>
      <c r="D121" s="222" t="s">
        <v>284</v>
      </c>
    </row>
    <row r="122" spans="2:4" ht="12.75" customHeight="1" x14ac:dyDescent="0.25">
      <c r="B122" s="223" t="s">
        <v>285</v>
      </c>
      <c r="C122" s="224">
        <v>222</v>
      </c>
      <c r="D122" s="222" t="s">
        <v>286</v>
      </c>
    </row>
    <row r="123" spans="2:4" ht="12.75" customHeight="1" x14ac:dyDescent="0.25">
      <c r="B123" s="223" t="s">
        <v>287</v>
      </c>
      <c r="C123" s="224">
        <v>187</v>
      </c>
      <c r="D123" s="222" t="s">
        <v>288</v>
      </c>
    </row>
    <row r="124" spans="2:4" ht="12.75" customHeight="1" x14ac:dyDescent="0.25">
      <c r="B124" s="223" t="s">
        <v>289</v>
      </c>
      <c r="C124" s="224">
        <v>28</v>
      </c>
      <c r="D124" s="222" t="s">
        <v>289</v>
      </c>
    </row>
    <row r="125" spans="2:4" ht="12.75" customHeight="1" x14ac:dyDescent="0.25">
      <c r="B125" s="223" t="s">
        <v>290</v>
      </c>
      <c r="C125" s="224">
        <v>16</v>
      </c>
      <c r="D125" s="222" t="s">
        <v>291</v>
      </c>
    </row>
    <row r="126" spans="2:4" ht="12.75" customHeight="1" x14ac:dyDescent="0.25">
      <c r="B126" s="223" t="s">
        <v>292</v>
      </c>
      <c r="C126" s="224">
        <v>15</v>
      </c>
      <c r="D126" s="222" t="s">
        <v>293</v>
      </c>
    </row>
    <row r="127" spans="2:4" ht="12.75" customHeight="1" x14ac:dyDescent="0.25">
      <c r="B127" s="223" t="s">
        <v>294</v>
      </c>
      <c r="C127" s="224">
        <v>87</v>
      </c>
      <c r="D127" s="222" t="s">
        <v>295</v>
      </c>
    </row>
    <row r="128" spans="2:4" ht="12.75" customHeight="1" x14ac:dyDescent="0.25">
      <c r="B128" s="223" t="s">
        <v>296</v>
      </c>
      <c r="C128" s="224">
        <v>277</v>
      </c>
      <c r="D128" s="222" t="s">
        <v>297</v>
      </c>
    </row>
    <row r="129" spans="2:4" ht="12.75" customHeight="1" x14ac:dyDescent="0.25">
      <c r="B129" s="223" t="s">
        <v>298</v>
      </c>
      <c r="C129" s="224">
        <v>331</v>
      </c>
      <c r="D129" s="222" t="s">
        <v>299</v>
      </c>
    </row>
    <row r="130" spans="2:4" ht="12.75" customHeight="1" x14ac:dyDescent="0.25">
      <c r="B130" s="223" t="s">
        <v>300</v>
      </c>
      <c r="C130" s="224">
        <v>321</v>
      </c>
      <c r="D130" s="222" t="s">
        <v>301</v>
      </c>
    </row>
    <row r="131" spans="2:4" ht="12.75" customHeight="1" x14ac:dyDescent="0.25">
      <c r="B131" s="223" t="s">
        <v>302</v>
      </c>
      <c r="C131" s="224">
        <v>88</v>
      </c>
      <c r="D131" s="222" t="s">
        <v>303</v>
      </c>
    </row>
    <row r="132" spans="2:4" ht="12.75" customHeight="1" x14ac:dyDescent="0.25">
      <c r="B132" s="223" t="s">
        <v>304</v>
      </c>
      <c r="C132" s="224">
        <v>252</v>
      </c>
      <c r="D132" s="222" t="s">
        <v>305</v>
      </c>
    </row>
    <row r="133" spans="2:4" ht="12.75" customHeight="1" x14ac:dyDescent="0.25">
      <c r="B133" s="223" t="s">
        <v>306</v>
      </c>
      <c r="C133" s="224">
        <v>289</v>
      </c>
      <c r="D133" s="222" t="s">
        <v>307</v>
      </c>
    </row>
    <row r="134" spans="2:4" ht="12.75" customHeight="1" x14ac:dyDescent="0.25">
      <c r="B134" s="223" t="s">
        <v>308</v>
      </c>
      <c r="C134" s="224">
        <v>349</v>
      </c>
      <c r="D134" s="222" t="s">
        <v>309</v>
      </c>
    </row>
    <row r="135" spans="2:4" ht="12.75" customHeight="1" x14ac:dyDescent="0.25">
      <c r="B135" s="223" t="s">
        <v>310</v>
      </c>
      <c r="C135" s="224">
        <v>350</v>
      </c>
      <c r="D135" s="222" t="s">
        <v>311</v>
      </c>
    </row>
    <row r="136" spans="2:4" ht="12.75" customHeight="1" x14ac:dyDescent="0.25">
      <c r="B136" s="223" t="s">
        <v>312</v>
      </c>
      <c r="C136" s="224">
        <v>41</v>
      </c>
      <c r="D136" s="222" t="s">
        <v>313</v>
      </c>
    </row>
    <row r="137" spans="2:4" ht="12.75" customHeight="1" x14ac:dyDescent="0.25">
      <c r="B137" s="223" t="s">
        <v>314</v>
      </c>
      <c r="C137" s="224">
        <v>273</v>
      </c>
      <c r="D137" s="222" t="s">
        <v>315</v>
      </c>
    </row>
    <row r="138" spans="2:4" ht="12.75" customHeight="1" x14ac:dyDescent="0.25">
      <c r="B138" s="223" t="s">
        <v>316</v>
      </c>
      <c r="C138" s="224">
        <v>170</v>
      </c>
      <c r="D138" s="222" t="s">
        <v>317</v>
      </c>
    </row>
    <row r="139" spans="2:4" ht="12.75" customHeight="1" x14ac:dyDescent="0.25">
      <c r="B139" s="223" t="s">
        <v>318</v>
      </c>
      <c r="C139" s="224">
        <v>343</v>
      </c>
      <c r="D139" s="222" t="s">
        <v>319</v>
      </c>
    </row>
    <row r="140" spans="2:4" ht="12.75" customHeight="1" x14ac:dyDescent="0.25">
      <c r="B140" s="223" t="s">
        <v>320</v>
      </c>
      <c r="C140" s="224">
        <v>356</v>
      </c>
      <c r="D140" s="222" t="s">
        <v>321</v>
      </c>
    </row>
    <row r="141" spans="2:4" ht="12.75" customHeight="1" x14ac:dyDescent="0.25">
      <c r="B141" s="223" t="s">
        <v>322</v>
      </c>
      <c r="C141" s="224">
        <v>329</v>
      </c>
      <c r="D141" s="222" t="s">
        <v>323</v>
      </c>
    </row>
    <row r="142" spans="2:4" ht="12.75" customHeight="1" x14ac:dyDescent="0.25">
      <c r="B142" s="223" t="s">
        <v>324</v>
      </c>
      <c r="C142" s="224">
        <v>94</v>
      </c>
      <c r="D142" s="222" t="s">
        <v>325</v>
      </c>
    </row>
    <row r="143" spans="2:4" ht="12.75" customHeight="1" x14ac:dyDescent="0.25">
      <c r="B143" s="223" t="s">
        <v>326</v>
      </c>
      <c r="C143" s="224">
        <v>173</v>
      </c>
      <c r="D143" s="222" t="s">
        <v>327</v>
      </c>
    </row>
    <row r="144" spans="2:4" ht="12.75" customHeight="1" x14ac:dyDescent="0.25">
      <c r="B144" s="223" t="s">
        <v>328</v>
      </c>
      <c r="C144" s="224">
        <v>145</v>
      </c>
      <c r="D144" s="222" t="s">
        <v>329</v>
      </c>
    </row>
    <row r="145" spans="2:4" ht="12.75" customHeight="1" x14ac:dyDescent="0.25">
      <c r="B145" s="223" t="s">
        <v>330</v>
      </c>
      <c r="C145" s="224">
        <v>247</v>
      </c>
      <c r="D145" s="222" t="s">
        <v>331</v>
      </c>
    </row>
    <row r="146" spans="2:4" ht="12.75" customHeight="1" x14ac:dyDescent="0.25">
      <c r="B146" s="223" t="s">
        <v>332</v>
      </c>
      <c r="C146" s="224">
        <v>137</v>
      </c>
      <c r="D146" s="222" t="s">
        <v>332</v>
      </c>
    </row>
    <row r="147" spans="2:4" ht="12.75" customHeight="1" x14ac:dyDescent="0.25">
      <c r="B147" s="223" t="s">
        <v>333</v>
      </c>
      <c r="C147" s="224">
        <v>224</v>
      </c>
      <c r="D147" s="222" t="s">
        <v>334</v>
      </c>
    </row>
    <row r="148" spans="2:4" ht="12.75" customHeight="1" x14ac:dyDescent="0.25">
      <c r="B148" s="223" t="s">
        <v>335</v>
      </c>
      <c r="C148" s="224">
        <v>146</v>
      </c>
      <c r="D148" s="222" t="s">
        <v>336</v>
      </c>
    </row>
    <row r="149" spans="2:4" ht="12.75" customHeight="1" x14ac:dyDescent="0.25">
      <c r="B149" s="223" t="s">
        <v>337</v>
      </c>
      <c r="C149" s="224">
        <v>217</v>
      </c>
      <c r="D149" s="222" t="s">
        <v>338</v>
      </c>
    </row>
    <row r="150" spans="2:4" ht="12.75" customHeight="1" x14ac:dyDescent="0.25">
      <c r="B150" s="223" t="s">
        <v>339</v>
      </c>
      <c r="C150" s="224">
        <v>213</v>
      </c>
      <c r="D150" s="222" t="s">
        <v>340</v>
      </c>
    </row>
    <row r="151" spans="2:4" ht="12.75" customHeight="1" x14ac:dyDescent="0.25">
      <c r="B151" s="223" t="s">
        <v>341</v>
      </c>
      <c r="C151" s="224">
        <v>84</v>
      </c>
      <c r="D151" s="222" t="s">
        <v>341</v>
      </c>
    </row>
    <row r="152" spans="2:4" ht="12.75" customHeight="1" x14ac:dyDescent="0.25">
      <c r="B152" s="223" t="s">
        <v>342</v>
      </c>
      <c r="C152" s="224">
        <v>348</v>
      </c>
      <c r="D152" s="222" t="s">
        <v>343</v>
      </c>
    </row>
    <row r="153" spans="2:4" ht="12.75" customHeight="1" x14ac:dyDescent="0.25">
      <c r="B153" s="223" t="s">
        <v>344</v>
      </c>
      <c r="C153" s="224">
        <v>301</v>
      </c>
      <c r="D153" s="222" t="s">
        <v>345</v>
      </c>
    </row>
    <row r="154" spans="2:4" ht="12.75" customHeight="1" x14ac:dyDescent="0.25">
      <c r="B154" s="223" t="s">
        <v>346</v>
      </c>
      <c r="C154" s="224">
        <v>336</v>
      </c>
      <c r="D154" s="222" t="s">
        <v>347</v>
      </c>
    </row>
    <row r="155" spans="2:4" ht="12.75" customHeight="1" x14ac:dyDescent="0.25">
      <c r="B155" s="223" t="s">
        <v>348</v>
      </c>
      <c r="C155" s="224">
        <v>221</v>
      </c>
      <c r="D155" s="222" t="s">
        <v>349</v>
      </c>
    </row>
    <row r="156" spans="2:4" ht="12.75" customHeight="1" x14ac:dyDescent="0.25">
      <c r="B156" s="223" t="s">
        <v>350</v>
      </c>
      <c r="C156" s="224">
        <v>37</v>
      </c>
      <c r="D156" s="222" t="s">
        <v>351</v>
      </c>
    </row>
    <row r="157" spans="2:4" ht="12.75" customHeight="1" x14ac:dyDescent="0.25">
      <c r="B157" s="223" t="s">
        <v>352</v>
      </c>
      <c r="C157" s="224">
        <v>298</v>
      </c>
      <c r="D157" s="222" t="s">
        <v>353</v>
      </c>
    </row>
    <row r="158" spans="2:4" ht="12.75" customHeight="1" x14ac:dyDescent="0.25">
      <c r="B158" s="223" t="s">
        <v>354</v>
      </c>
      <c r="C158" s="224">
        <v>242</v>
      </c>
      <c r="D158" s="222" t="s">
        <v>355</v>
      </c>
    </row>
    <row r="159" spans="2:4" ht="12.75" customHeight="1" x14ac:dyDescent="0.25">
      <c r="B159" s="223" t="s">
        <v>356</v>
      </c>
      <c r="C159" s="224">
        <v>268</v>
      </c>
      <c r="D159" s="222" t="s">
        <v>357</v>
      </c>
    </row>
    <row r="160" spans="2:4" ht="12.75" customHeight="1" x14ac:dyDescent="0.25">
      <c r="B160" s="223" t="s">
        <v>358</v>
      </c>
      <c r="C160" s="224">
        <v>42</v>
      </c>
      <c r="D160" s="222" t="s">
        <v>359</v>
      </c>
    </row>
    <row r="161" spans="2:4" ht="12.75" customHeight="1" x14ac:dyDescent="0.25">
      <c r="B161" s="223" t="s">
        <v>360</v>
      </c>
      <c r="C161" s="224">
        <v>48</v>
      </c>
      <c r="D161" s="222" t="s">
        <v>361</v>
      </c>
    </row>
    <row r="162" spans="2:4" ht="12.75" customHeight="1" x14ac:dyDescent="0.25">
      <c r="B162" s="223" t="s">
        <v>362</v>
      </c>
      <c r="C162" s="224">
        <v>104</v>
      </c>
      <c r="D162" s="222" t="s">
        <v>363</v>
      </c>
    </row>
    <row r="163" spans="2:4" ht="12.75" customHeight="1" x14ac:dyDescent="0.25">
      <c r="B163" s="223" t="s">
        <v>364</v>
      </c>
      <c r="C163" s="224">
        <v>274</v>
      </c>
      <c r="D163" s="222" t="s">
        <v>365</v>
      </c>
    </row>
    <row r="164" spans="2:4" ht="12.75" customHeight="1" x14ac:dyDescent="0.25">
      <c r="B164" s="223" t="s">
        <v>366</v>
      </c>
      <c r="C164" s="224">
        <v>248</v>
      </c>
      <c r="D164" s="222" t="s">
        <v>367</v>
      </c>
    </row>
    <row r="165" spans="2:4" ht="12.75" customHeight="1" x14ac:dyDescent="0.25">
      <c r="B165" s="223" t="s">
        <v>368</v>
      </c>
      <c r="C165" s="224">
        <v>189</v>
      </c>
      <c r="D165" s="222" t="s">
        <v>369</v>
      </c>
    </row>
    <row r="166" spans="2:4" ht="12.75" customHeight="1" x14ac:dyDescent="0.25">
      <c r="B166" s="223" t="s">
        <v>370</v>
      </c>
      <c r="C166" s="224">
        <v>913</v>
      </c>
      <c r="D166" s="222" t="s">
        <v>371</v>
      </c>
    </row>
    <row r="167" spans="2:4" ht="12.75" customHeight="1" x14ac:dyDescent="0.25">
      <c r="B167" s="223" t="s">
        <v>372</v>
      </c>
      <c r="C167" s="224">
        <v>311</v>
      </c>
      <c r="D167" s="222" t="s">
        <v>373</v>
      </c>
    </row>
    <row r="168" spans="2:4" ht="12.75" customHeight="1" x14ac:dyDescent="0.25">
      <c r="B168" s="223" t="s">
        <v>374</v>
      </c>
      <c r="C168" s="224">
        <v>332</v>
      </c>
      <c r="D168" s="222" t="s">
        <v>375</v>
      </c>
    </row>
    <row r="169" spans="2:4" ht="12.75" customHeight="1" x14ac:dyDescent="0.25">
      <c r="B169" s="223" t="s">
        <v>376</v>
      </c>
      <c r="C169" s="224">
        <v>300</v>
      </c>
      <c r="D169" s="222" t="s">
        <v>377</v>
      </c>
    </row>
    <row r="170" spans="2:4" ht="12.75" customHeight="1" x14ac:dyDescent="0.25">
      <c r="B170" s="223" t="s">
        <v>378</v>
      </c>
      <c r="C170" s="224">
        <v>265</v>
      </c>
      <c r="D170" s="222" t="s">
        <v>379</v>
      </c>
    </row>
    <row r="171" spans="2:4" ht="12.75" customHeight="1" x14ac:dyDescent="0.25">
      <c r="B171" s="223" t="s">
        <v>380</v>
      </c>
      <c r="C171" s="224">
        <v>234</v>
      </c>
      <c r="D171" s="222" t="s">
        <v>381</v>
      </c>
    </row>
    <row r="172" spans="2:4" ht="12.75" customHeight="1" x14ac:dyDescent="0.25">
      <c r="B172" s="223" t="s">
        <v>382</v>
      </c>
      <c r="C172" s="224">
        <v>310</v>
      </c>
      <c r="D172" s="222" t="s">
        <v>383</v>
      </c>
    </row>
    <row r="173" spans="2:4" ht="12.75" customHeight="1" x14ac:dyDescent="0.25">
      <c r="B173" s="223" t="s">
        <v>384</v>
      </c>
      <c r="C173" s="224">
        <v>912</v>
      </c>
      <c r="D173" s="222" t="s">
        <v>384</v>
      </c>
    </row>
    <row r="174" spans="2:4" ht="12.75" customHeight="1" x14ac:dyDescent="0.25">
      <c r="B174" s="223" t="s">
        <v>385</v>
      </c>
      <c r="C174" s="224">
        <v>338</v>
      </c>
      <c r="D174" s="222" t="s">
        <v>386</v>
      </c>
    </row>
    <row r="175" spans="2:4" ht="12.75" customHeight="1" x14ac:dyDescent="0.25">
      <c r="B175" s="223" t="s">
        <v>387</v>
      </c>
      <c r="C175" s="224">
        <v>218</v>
      </c>
      <c r="D175" s="222" t="s">
        <v>387</v>
      </c>
    </row>
    <row r="176" spans="2:4" ht="12.75" customHeight="1" x14ac:dyDescent="0.25">
      <c r="B176" s="223" t="s">
        <v>388</v>
      </c>
      <c r="C176" s="224">
        <v>205</v>
      </c>
      <c r="D176" s="222" t="s">
        <v>389</v>
      </c>
    </row>
    <row r="177" spans="2:4" ht="12.75" customHeight="1" x14ac:dyDescent="0.25">
      <c r="B177" s="223" t="s">
        <v>390</v>
      </c>
      <c r="C177" s="224">
        <v>353</v>
      </c>
      <c r="D177" s="222" t="s">
        <v>391</v>
      </c>
    </row>
    <row r="178" spans="2:4" ht="12.75" customHeight="1" x14ac:dyDescent="0.25">
      <c r="B178" s="223" t="s">
        <v>392</v>
      </c>
      <c r="C178" s="224">
        <v>199</v>
      </c>
      <c r="D178" s="222" t="s">
        <v>393</v>
      </c>
    </row>
    <row r="179" spans="2:4" ht="12.75" customHeight="1" x14ac:dyDescent="0.25">
      <c r="B179" s="223" t="s">
        <v>394</v>
      </c>
      <c r="C179" s="224">
        <v>109</v>
      </c>
      <c r="D179" s="222" t="s">
        <v>394</v>
      </c>
    </row>
    <row r="180" spans="2:4" ht="12.75" customHeight="1" x14ac:dyDescent="0.25">
      <c r="B180" s="223" t="s">
        <v>395</v>
      </c>
      <c r="C180" s="224">
        <v>167</v>
      </c>
      <c r="D180" s="222" t="s">
        <v>396</v>
      </c>
    </row>
    <row r="181" spans="2:4" ht="12.75" customHeight="1" x14ac:dyDescent="0.25">
      <c r="B181" s="223" t="s">
        <v>397</v>
      </c>
      <c r="C181" s="224">
        <v>5</v>
      </c>
      <c r="D181" s="222" t="s">
        <v>398</v>
      </c>
    </row>
    <row r="182" spans="2:4" ht="12.75" customHeight="1" x14ac:dyDescent="0.25">
      <c r="B182" s="223" t="s">
        <v>399</v>
      </c>
      <c r="C182" s="224">
        <v>296</v>
      </c>
      <c r="D182" s="222" t="s">
        <v>400</v>
      </c>
    </row>
    <row r="183" spans="2:4" ht="12.75" customHeight="1" x14ac:dyDescent="0.25">
      <c r="B183" s="223" t="s">
        <v>401</v>
      </c>
      <c r="C183" s="224">
        <v>156</v>
      </c>
      <c r="D183" s="222" t="s">
        <v>402</v>
      </c>
    </row>
    <row r="184" spans="2:4" ht="12.75" customHeight="1" x14ac:dyDescent="0.25">
      <c r="B184" s="223" t="s">
        <v>403</v>
      </c>
      <c r="C184" s="224">
        <v>915</v>
      </c>
      <c r="D184" s="222" t="s">
        <v>403</v>
      </c>
    </row>
    <row r="185" spans="2:4" ht="12.75" customHeight="1" x14ac:dyDescent="0.25">
      <c r="B185" s="223" t="s">
        <v>404</v>
      </c>
      <c r="C185" s="224">
        <v>283</v>
      </c>
      <c r="D185" s="222" t="s">
        <v>404</v>
      </c>
    </row>
    <row r="186" spans="2:4" ht="12.75" customHeight="1" x14ac:dyDescent="0.25">
      <c r="B186" s="223" t="s">
        <v>405</v>
      </c>
      <c r="C186" s="224"/>
      <c r="D186" s="222" t="s">
        <v>405</v>
      </c>
    </row>
    <row r="187" spans="2:4" ht="12.75" customHeight="1" x14ac:dyDescent="0.25">
      <c r="B187" s="223" t="s">
        <v>406</v>
      </c>
      <c r="C187" s="224">
        <v>901</v>
      </c>
      <c r="D187" s="222" t="s">
        <v>407</v>
      </c>
    </row>
    <row r="188" spans="2:4" ht="12.75" customHeight="1" x14ac:dyDescent="0.25">
      <c r="B188" s="223" t="s">
        <v>408</v>
      </c>
      <c r="C188" s="224">
        <v>153</v>
      </c>
      <c r="D188" s="222" t="s">
        <v>408</v>
      </c>
    </row>
    <row r="189" spans="2:4" ht="12.75" customHeight="1" x14ac:dyDescent="0.25">
      <c r="B189" s="223" t="s">
        <v>409</v>
      </c>
      <c r="C189" s="224">
        <v>168</v>
      </c>
      <c r="D189" s="222" t="s">
        <v>409</v>
      </c>
    </row>
    <row r="190" spans="2:4" ht="12.75" customHeight="1" x14ac:dyDescent="0.25">
      <c r="B190" s="223" t="s">
        <v>410</v>
      </c>
      <c r="C190" s="224">
        <v>143</v>
      </c>
      <c r="D190" s="222" t="s">
        <v>410</v>
      </c>
    </row>
    <row r="191" spans="2:4" ht="12.75" customHeight="1" x14ac:dyDescent="0.25">
      <c r="B191" s="223" t="s">
        <v>411</v>
      </c>
      <c r="C191" s="224">
        <v>235</v>
      </c>
      <c r="D191" s="222" t="s">
        <v>412</v>
      </c>
    </row>
    <row r="192" spans="2:4" ht="12.75" customHeight="1" x14ac:dyDescent="0.25">
      <c r="B192" s="223" t="s">
        <v>413</v>
      </c>
      <c r="C192" s="224">
        <v>292</v>
      </c>
      <c r="D192" s="222" t="s">
        <v>414</v>
      </c>
    </row>
    <row r="193" spans="2:4" ht="12.75" customHeight="1" x14ac:dyDescent="0.25">
      <c r="B193" s="223" t="s">
        <v>415</v>
      </c>
      <c r="C193" s="224">
        <v>116</v>
      </c>
      <c r="D193" s="222" t="s">
        <v>415</v>
      </c>
    </row>
    <row r="194" spans="2:4" ht="12.75" customHeight="1" x14ac:dyDescent="0.25">
      <c r="B194" s="223" t="s">
        <v>416</v>
      </c>
      <c r="C194" s="224">
        <v>249</v>
      </c>
      <c r="D194" s="222" t="s">
        <v>417</v>
      </c>
    </row>
    <row r="195" spans="2:4" ht="12.75" customHeight="1" x14ac:dyDescent="0.25">
      <c r="B195" s="223" t="s">
        <v>418</v>
      </c>
      <c r="C195" s="224">
        <v>346</v>
      </c>
      <c r="D195" s="222" t="s">
        <v>419</v>
      </c>
    </row>
    <row r="196" spans="2:4" ht="12.75" customHeight="1" x14ac:dyDescent="0.25">
      <c r="B196" s="223" t="s">
        <v>420</v>
      </c>
      <c r="C196" s="224">
        <v>230</v>
      </c>
      <c r="D196" s="222" t="s">
        <v>421</v>
      </c>
    </row>
    <row r="197" spans="2:4" ht="12.75" customHeight="1" x14ac:dyDescent="0.25">
      <c r="B197" s="223" t="s">
        <v>422</v>
      </c>
      <c r="C197" s="224">
        <v>125</v>
      </c>
      <c r="D197" s="222" t="s">
        <v>422</v>
      </c>
    </row>
    <row r="198" spans="2:4" ht="12.75" customHeight="1" x14ac:dyDescent="0.25">
      <c r="B198" s="223" t="s">
        <v>423</v>
      </c>
      <c r="C198" s="224">
        <v>106</v>
      </c>
      <c r="D198" s="222" t="s">
        <v>423</v>
      </c>
    </row>
    <row r="199" spans="2:4" ht="12.75" customHeight="1" x14ac:dyDescent="0.25">
      <c r="B199" s="223" t="s">
        <v>424</v>
      </c>
      <c r="C199" s="224">
        <v>95</v>
      </c>
      <c r="D199" s="222" t="s">
        <v>424</v>
      </c>
    </row>
    <row r="200" spans="2:4" ht="12.75" customHeight="1" x14ac:dyDescent="0.25">
      <c r="B200" s="223" t="s">
        <v>425</v>
      </c>
      <c r="C200" s="224">
        <v>114</v>
      </c>
      <c r="D200" s="222" t="s">
        <v>425</v>
      </c>
    </row>
    <row r="201" spans="2:4" ht="12.75" customHeight="1" x14ac:dyDescent="0.25">
      <c r="B201" s="223" t="s">
        <v>426</v>
      </c>
      <c r="C201" s="224">
        <v>906</v>
      </c>
      <c r="D201" s="222" t="s">
        <v>426</v>
      </c>
    </row>
    <row r="202" spans="2:4" ht="12.75" customHeight="1" x14ac:dyDescent="0.25">
      <c r="B202" s="223" t="s">
        <v>427</v>
      </c>
      <c r="C202" s="224">
        <v>124</v>
      </c>
      <c r="D202" s="222" t="s">
        <v>428</v>
      </c>
    </row>
    <row r="203" spans="2:4" ht="12.75" customHeight="1" x14ac:dyDescent="0.25">
      <c r="B203" s="223" t="s">
        <v>429</v>
      </c>
      <c r="C203" s="224">
        <v>175</v>
      </c>
      <c r="D203" s="222" t="s">
        <v>429</v>
      </c>
    </row>
    <row r="204" spans="2:4" ht="12.75" customHeight="1" x14ac:dyDescent="0.25">
      <c r="B204" s="223" t="s">
        <v>430</v>
      </c>
      <c r="C204" s="224">
        <v>206</v>
      </c>
      <c r="D204" s="222" t="s">
        <v>431</v>
      </c>
    </row>
    <row r="205" spans="2:4" ht="12.75" customHeight="1" x14ac:dyDescent="0.25">
      <c r="B205" s="223" t="s">
        <v>432</v>
      </c>
      <c r="C205" s="224">
        <v>128</v>
      </c>
      <c r="D205" s="222" t="s">
        <v>433</v>
      </c>
    </row>
    <row r="206" spans="2:4" ht="12.75" customHeight="1" x14ac:dyDescent="0.25">
      <c r="B206" s="223" t="s">
        <v>434</v>
      </c>
      <c r="C206" s="224">
        <v>77</v>
      </c>
      <c r="D206" s="222" t="s">
        <v>141</v>
      </c>
    </row>
    <row r="207" spans="2:4" ht="12.75" customHeight="1" x14ac:dyDescent="0.25">
      <c r="B207" s="223" t="s">
        <v>435</v>
      </c>
      <c r="C207" s="224">
        <v>207</v>
      </c>
      <c r="D207" s="222" t="s">
        <v>436</v>
      </c>
    </row>
    <row r="208" spans="2:4" ht="12.75" customHeight="1" x14ac:dyDescent="0.25">
      <c r="B208" s="223" t="s">
        <v>437</v>
      </c>
      <c r="C208" s="224">
        <v>108</v>
      </c>
      <c r="D208" s="222" t="s">
        <v>437</v>
      </c>
    </row>
    <row r="209" spans="2:4" ht="12.75" customHeight="1" x14ac:dyDescent="0.25">
      <c r="B209" s="223" t="s">
        <v>438</v>
      </c>
      <c r="C209" s="224">
        <v>231</v>
      </c>
      <c r="D209" s="222" t="s">
        <v>439</v>
      </c>
    </row>
    <row r="210" spans="2:4" ht="12.75" customHeight="1" x14ac:dyDescent="0.25">
      <c r="B210" s="223" t="s">
        <v>440</v>
      </c>
      <c r="C210" s="224">
        <v>291</v>
      </c>
      <c r="D210" s="222" t="s">
        <v>441</v>
      </c>
    </row>
    <row r="211" spans="2:4" ht="12.75" customHeight="1" x14ac:dyDescent="0.25">
      <c r="B211" s="223" t="s">
        <v>442</v>
      </c>
      <c r="C211" s="224">
        <v>123</v>
      </c>
      <c r="D211" s="222" t="s">
        <v>442</v>
      </c>
    </row>
    <row r="212" spans="2:4" ht="12.75" customHeight="1" x14ac:dyDescent="0.25">
      <c r="B212" s="223" t="s">
        <v>443</v>
      </c>
      <c r="C212" s="224">
        <v>225</v>
      </c>
      <c r="D212" s="222" t="s">
        <v>443</v>
      </c>
    </row>
    <row r="213" spans="2:4" ht="12.75" customHeight="1" x14ac:dyDescent="0.25">
      <c r="B213" s="223" t="s">
        <v>444</v>
      </c>
      <c r="C213" s="224">
        <v>340</v>
      </c>
      <c r="D213" s="222" t="s">
        <v>445</v>
      </c>
    </row>
    <row r="214" spans="2:4" ht="12.75" customHeight="1" x14ac:dyDescent="0.25">
      <c r="B214" s="223" t="s">
        <v>446</v>
      </c>
      <c r="C214" s="224">
        <v>159</v>
      </c>
      <c r="D214" s="222" t="s">
        <v>447</v>
      </c>
    </row>
    <row r="215" spans="2:4" ht="12.75" customHeight="1" x14ac:dyDescent="0.25">
      <c r="B215" s="223" t="s">
        <v>448</v>
      </c>
      <c r="C215" s="224">
        <v>169</v>
      </c>
      <c r="D215" s="222" t="s">
        <v>449</v>
      </c>
    </row>
    <row r="216" spans="2:4" ht="12.75" customHeight="1" x14ac:dyDescent="0.25">
      <c r="B216" s="223" t="s">
        <v>450</v>
      </c>
      <c r="C216" s="224">
        <v>12</v>
      </c>
      <c r="D216" s="222" t="s">
        <v>451</v>
      </c>
    </row>
    <row r="217" spans="2:4" ht="12.75" customHeight="1" x14ac:dyDescent="0.25">
      <c r="B217" s="223" t="s">
        <v>452</v>
      </c>
      <c r="C217" s="224">
        <v>303</v>
      </c>
      <c r="D217" s="222" t="s">
        <v>453</v>
      </c>
    </row>
    <row r="218" spans="2:4" ht="12.75" customHeight="1" x14ac:dyDescent="0.25">
      <c r="B218" s="223" t="s">
        <v>454</v>
      </c>
      <c r="C218" s="224">
        <v>220</v>
      </c>
      <c r="D218" s="222" t="s">
        <v>455</v>
      </c>
    </row>
    <row r="219" spans="2:4" ht="12.75" customHeight="1" x14ac:dyDescent="0.25">
      <c r="B219" s="223" t="s">
        <v>456</v>
      </c>
      <c r="C219" s="224">
        <v>316</v>
      </c>
      <c r="D219" s="222" t="s">
        <v>141</v>
      </c>
    </row>
    <row r="220" spans="2:4" ht="12.75" customHeight="1" x14ac:dyDescent="0.25">
      <c r="B220" s="223" t="s">
        <v>457</v>
      </c>
      <c r="C220" s="224">
        <v>219</v>
      </c>
      <c r="D220" s="222" t="s">
        <v>455</v>
      </c>
    </row>
    <row r="221" spans="2:4" ht="12.75" customHeight="1" x14ac:dyDescent="0.25">
      <c r="B221" s="223" t="s">
        <v>458</v>
      </c>
      <c r="C221" s="224">
        <v>21</v>
      </c>
      <c r="D221" s="222" t="s">
        <v>458</v>
      </c>
    </row>
    <row r="222" spans="2:4" ht="12.75" customHeight="1" x14ac:dyDescent="0.25">
      <c r="B222" s="223" t="s">
        <v>459</v>
      </c>
      <c r="C222" s="224">
        <v>111</v>
      </c>
      <c r="D222" s="222" t="s">
        <v>459</v>
      </c>
    </row>
    <row r="223" spans="2:4" ht="12.75" customHeight="1" x14ac:dyDescent="0.25">
      <c r="B223" s="223" t="s">
        <v>460</v>
      </c>
      <c r="C223" s="224">
        <v>323</v>
      </c>
      <c r="D223" s="222" t="s">
        <v>461</v>
      </c>
    </row>
    <row r="224" spans="2:4" ht="12.75" customHeight="1" x14ac:dyDescent="0.25">
      <c r="B224" s="223" t="s">
        <v>462</v>
      </c>
      <c r="C224" s="224">
        <v>324</v>
      </c>
      <c r="D224" s="222" t="s">
        <v>463</v>
      </c>
    </row>
    <row r="225" spans="2:4" ht="12.75" customHeight="1" x14ac:dyDescent="0.25">
      <c r="B225" s="223" t="s">
        <v>464</v>
      </c>
      <c r="C225" s="224">
        <v>322</v>
      </c>
      <c r="D225" s="222" t="s">
        <v>461</v>
      </c>
    </row>
    <row r="226" spans="2:4" ht="12.75" customHeight="1" x14ac:dyDescent="0.25">
      <c r="B226" s="223" t="s">
        <v>465</v>
      </c>
      <c r="C226" s="224">
        <v>33</v>
      </c>
      <c r="D226" s="222" t="s">
        <v>465</v>
      </c>
    </row>
    <row r="227" spans="2:4" ht="12.75" customHeight="1" x14ac:dyDescent="0.25">
      <c r="B227" s="223" t="s">
        <v>466</v>
      </c>
      <c r="C227" s="224">
        <v>22</v>
      </c>
      <c r="D227" s="222" t="s">
        <v>466</v>
      </c>
    </row>
    <row r="228" spans="2:4" ht="12.75" customHeight="1" x14ac:dyDescent="0.25">
      <c r="B228" s="223" t="s">
        <v>467</v>
      </c>
      <c r="C228" s="224">
        <v>58</v>
      </c>
      <c r="D228" s="222" t="s">
        <v>468</v>
      </c>
    </row>
    <row r="229" spans="2:4" ht="12.75" customHeight="1" x14ac:dyDescent="0.25">
      <c r="B229" s="223" t="s">
        <v>469</v>
      </c>
      <c r="C229" s="224">
        <v>118</v>
      </c>
      <c r="D229" s="222" t="s">
        <v>470</v>
      </c>
    </row>
    <row r="230" spans="2:4" ht="12.75" customHeight="1" x14ac:dyDescent="0.25">
      <c r="B230" s="223" t="s">
        <v>471</v>
      </c>
      <c r="C230" s="224">
        <v>282</v>
      </c>
      <c r="D230" s="222" t="s">
        <v>471</v>
      </c>
    </row>
    <row r="231" spans="2:4" ht="12.75" customHeight="1" x14ac:dyDescent="0.25">
      <c r="B231" s="223" t="s">
        <v>472</v>
      </c>
      <c r="C231" s="224">
        <v>158</v>
      </c>
      <c r="D231" s="222" t="s">
        <v>472</v>
      </c>
    </row>
    <row r="232" spans="2:4" ht="12.75" customHeight="1" x14ac:dyDescent="0.25">
      <c r="B232" s="223" t="s">
        <v>473</v>
      </c>
      <c r="C232" s="224">
        <v>107</v>
      </c>
      <c r="D232" s="222" t="s">
        <v>473</v>
      </c>
    </row>
    <row r="233" spans="2:4" ht="12.75" customHeight="1" x14ac:dyDescent="0.25">
      <c r="B233" s="223" t="s">
        <v>474</v>
      </c>
      <c r="C233" s="224">
        <v>81</v>
      </c>
      <c r="D233" s="222" t="s">
        <v>474</v>
      </c>
    </row>
    <row r="234" spans="2:4" ht="12.75" customHeight="1" x14ac:dyDescent="0.25">
      <c r="B234" s="223" t="s">
        <v>475</v>
      </c>
      <c r="C234" s="224">
        <v>32</v>
      </c>
      <c r="D234" s="222" t="s">
        <v>475</v>
      </c>
    </row>
    <row r="235" spans="2:4" ht="12.75" customHeight="1" x14ac:dyDescent="0.25">
      <c r="B235" s="223" t="s">
        <v>476</v>
      </c>
      <c r="C235" s="224">
        <v>80</v>
      </c>
      <c r="D235" s="222" t="s">
        <v>476</v>
      </c>
    </row>
    <row r="236" spans="2:4" ht="12.75" customHeight="1" x14ac:dyDescent="0.25">
      <c r="B236" s="223" t="s">
        <v>477</v>
      </c>
      <c r="C236" s="224">
        <v>66</v>
      </c>
      <c r="D236" s="222" t="s">
        <v>477</v>
      </c>
    </row>
    <row r="237" spans="2:4" ht="12.75" customHeight="1" x14ac:dyDescent="0.25">
      <c r="B237" s="223" t="s">
        <v>478</v>
      </c>
      <c r="C237" s="224">
        <v>17</v>
      </c>
      <c r="D237" s="222" t="s">
        <v>478</v>
      </c>
    </row>
    <row r="238" spans="2:4" ht="12.75" customHeight="1" x14ac:dyDescent="0.25">
      <c r="B238" s="223" t="s">
        <v>479</v>
      </c>
      <c r="C238" s="224">
        <v>295</v>
      </c>
      <c r="D238" s="222" t="s">
        <v>479</v>
      </c>
    </row>
    <row r="239" spans="2:4" ht="12.75" customHeight="1" x14ac:dyDescent="0.25">
      <c r="B239" s="223" t="s">
        <v>480</v>
      </c>
      <c r="C239" s="224">
        <v>261</v>
      </c>
      <c r="D239" s="222" t="s">
        <v>480</v>
      </c>
    </row>
    <row r="240" spans="2:4" ht="12.75" customHeight="1" x14ac:dyDescent="0.25">
      <c r="B240" s="223" t="s">
        <v>481</v>
      </c>
      <c r="C240" s="224">
        <v>190</v>
      </c>
      <c r="D240" s="222" t="s">
        <v>481</v>
      </c>
    </row>
    <row r="241" spans="2:4" ht="12.75" customHeight="1" x14ac:dyDescent="0.25">
      <c r="B241" s="223" t="s">
        <v>482</v>
      </c>
      <c r="C241" s="224">
        <v>270</v>
      </c>
      <c r="D241" s="222" t="s">
        <v>483</v>
      </c>
    </row>
    <row r="242" spans="2:4" ht="12.75" customHeight="1" x14ac:dyDescent="0.25">
      <c r="B242" s="223" t="s">
        <v>484</v>
      </c>
      <c r="C242" s="224">
        <v>334</v>
      </c>
      <c r="D242" s="222" t="s">
        <v>485</v>
      </c>
    </row>
    <row r="243" spans="2:4" ht="12.75" customHeight="1" x14ac:dyDescent="0.25">
      <c r="B243" s="223" t="s">
        <v>486</v>
      </c>
      <c r="C243" s="224">
        <v>317</v>
      </c>
      <c r="D243" s="222" t="s">
        <v>486</v>
      </c>
    </row>
    <row r="244" spans="2:4" ht="12.75" customHeight="1" x14ac:dyDescent="0.25">
      <c r="B244" s="223" t="s">
        <v>487</v>
      </c>
      <c r="C244" s="224">
        <v>293</v>
      </c>
      <c r="D244" s="222" t="s">
        <v>488</v>
      </c>
    </row>
    <row r="245" spans="2:4" ht="12.75" customHeight="1" x14ac:dyDescent="0.25">
      <c r="B245" s="223" t="s">
        <v>489</v>
      </c>
      <c r="C245" s="224">
        <v>318</v>
      </c>
      <c r="D245" s="222" t="s">
        <v>489</v>
      </c>
    </row>
    <row r="246" spans="2:4" ht="12.75" customHeight="1" x14ac:dyDescent="0.25">
      <c r="B246" s="223" t="s">
        <v>490</v>
      </c>
      <c r="C246" s="224">
        <v>53</v>
      </c>
      <c r="D246" s="222" t="s">
        <v>490</v>
      </c>
    </row>
    <row r="247" spans="2:4" ht="12.75" customHeight="1" x14ac:dyDescent="0.25">
      <c r="B247" s="223" t="s">
        <v>491</v>
      </c>
      <c r="C247" s="224">
        <v>192</v>
      </c>
      <c r="D247" s="222" t="s">
        <v>492</v>
      </c>
    </row>
    <row r="248" spans="2:4" ht="12.75" customHeight="1" x14ac:dyDescent="0.25">
      <c r="B248" s="223" t="s">
        <v>493</v>
      </c>
      <c r="C248" s="224">
        <v>54</v>
      </c>
      <c r="D248" s="222" t="s">
        <v>493</v>
      </c>
    </row>
    <row r="249" spans="2:4" ht="12.75" customHeight="1" x14ac:dyDescent="0.25">
      <c r="B249" s="223" t="s">
        <v>494</v>
      </c>
      <c r="C249" s="224">
        <v>306</v>
      </c>
      <c r="D249" s="222" t="s">
        <v>495</v>
      </c>
    </row>
    <row r="250" spans="2:4" ht="12.75" customHeight="1" x14ac:dyDescent="0.25">
      <c r="B250" s="223" t="s">
        <v>496</v>
      </c>
      <c r="C250" s="224">
        <v>305</v>
      </c>
      <c r="D250" s="222" t="s">
        <v>497</v>
      </c>
    </row>
    <row r="251" spans="2:4" ht="12.75" customHeight="1" x14ac:dyDescent="0.25">
      <c r="B251" s="223" t="s">
        <v>498</v>
      </c>
      <c r="C251" s="224">
        <v>304</v>
      </c>
      <c r="D251" s="222" t="s">
        <v>499</v>
      </c>
    </row>
    <row r="252" spans="2:4" ht="12.75" customHeight="1" x14ac:dyDescent="0.25">
      <c r="B252" s="223" t="s">
        <v>500</v>
      </c>
      <c r="C252" s="224">
        <v>70</v>
      </c>
      <c r="D252" s="222" t="s">
        <v>500</v>
      </c>
    </row>
    <row r="253" spans="2:4" ht="12.75" customHeight="1" x14ac:dyDescent="0.25">
      <c r="B253" s="223" t="s">
        <v>731</v>
      </c>
      <c r="C253" s="224">
        <v>360</v>
      </c>
      <c r="D253" s="222" t="s">
        <v>731</v>
      </c>
    </row>
    <row r="254" spans="2:4" ht="12.75" customHeight="1" x14ac:dyDescent="0.25">
      <c r="B254" s="223" t="s">
        <v>501</v>
      </c>
      <c r="C254" s="224">
        <v>226</v>
      </c>
      <c r="D254" s="222" t="s">
        <v>502</v>
      </c>
    </row>
    <row r="255" spans="2:4" ht="12.75" customHeight="1" x14ac:dyDescent="0.25">
      <c r="B255" s="223" t="s">
        <v>503</v>
      </c>
      <c r="C255" s="224">
        <v>135</v>
      </c>
      <c r="D255" s="222" t="s">
        <v>504</v>
      </c>
    </row>
    <row r="256" spans="2:4" ht="12.75" customHeight="1" x14ac:dyDescent="0.25">
      <c r="B256" s="223" t="s">
        <v>505</v>
      </c>
      <c r="C256" s="224">
        <v>228</v>
      </c>
      <c r="D256" s="222" t="s">
        <v>506</v>
      </c>
    </row>
    <row r="257" spans="2:4" ht="12.75" customHeight="1" x14ac:dyDescent="0.25">
      <c r="B257" s="223" t="s">
        <v>507</v>
      </c>
      <c r="C257" s="224">
        <v>164</v>
      </c>
      <c r="D257" s="222" t="s">
        <v>508</v>
      </c>
    </row>
    <row r="258" spans="2:4" ht="12.75" customHeight="1" x14ac:dyDescent="0.25">
      <c r="B258" s="223" t="s">
        <v>509</v>
      </c>
      <c r="C258" s="224">
        <v>285</v>
      </c>
      <c r="D258" s="222" t="s">
        <v>510</v>
      </c>
    </row>
    <row r="259" spans="2:4" ht="12.75" customHeight="1" x14ac:dyDescent="0.25">
      <c r="B259" s="223" t="s">
        <v>511</v>
      </c>
      <c r="C259" s="224">
        <v>240</v>
      </c>
      <c r="D259" s="222" t="s">
        <v>512</v>
      </c>
    </row>
    <row r="260" spans="2:4" ht="12.75" customHeight="1" x14ac:dyDescent="0.25">
      <c r="B260" s="223" t="s">
        <v>513</v>
      </c>
      <c r="C260" s="224">
        <v>160</v>
      </c>
      <c r="D260" s="222" t="s">
        <v>514</v>
      </c>
    </row>
    <row r="261" spans="2:4" ht="12.75" customHeight="1" x14ac:dyDescent="0.25">
      <c r="B261" s="223" t="s">
        <v>515</v>
      </c>
      <c r="C261" s="224">
        <v>333</v>
      </c>
      <c r="D261" s="222" t="s">
        <v>516</v>
      </c>
    </row>
    <row r="262" spans="2:4" ht="12.75" customHeight="1" x14ac:dyDescent="0.25">
      <c r="B262" s="223" t="s">
        <v>517</v>
      </c>
      <c r="C262" s="224">
        <v>227</v>
      </c>
      <c r="D262" s="222" t="s">
        <v>517</v>
      </c>
    </row>
    <row r="263" spans="2:4" ht="12.75" customHeight="1" x14ac:dyDescent="0.25">
      <c r="B263" s="223" t="s">
        <v>518</v>
      </c>
      <c r="C263" s="224">
        <v>243</v>
      </c>
      <c r="D263" s="222" t="s">
        <v>519</v>
      </c>
    </row>
    <row r="264" spans="2:4" ht="12.75" customHeight="1" x14ac:dyDescent="0.25">
      <c r="B264" s="223" t="s">
        <v>520</v>
      </c>
      <c r="C264" s="224">
        <v>71</v>
      </c>
      <c r="D264" s="222" t="s">
        <v>520</v>
      </c>
    </row>
    <row r="265" spans="2:4" ht="12.75" customHeight="1" x14ac:dyDescent="0.25">
      <c r="B265" s="223" t="s">
        <v>521</v>
      </c>
      <c r="C265" s="224">
        <v>264</v>
      </c>
      <c r="D265" s="222" t="s">
        <v>521</v>
      </c>
    </row>
    <row r="266" spans="2:4" ht="12.75" customHeight="1" x14ac:dyDescent="0.25">
      <c r="B266" s="223" t="s">
        <v>522</v>
      </c>
      <c r="C266" s="224">
        <v>96</v>
      </c>
      <c r="D266" s="222" t="s">
        <v>523</v>
      </c>
    </row>
    <row r="267" spans="2:4" ht="12.75" customHeight="1" x14ac:dyDescent="0.25">
      <c r="B267" s="223" t="s">
        <v>524</v>
      </c>
      <c r="C267" s="224">
        <v>92</v>
      </c>
      <c r="D267" s="222" t="s">
        <v>525</v>
      </c>
    </row>
    <row r="268" spans="2:4" ht="12.75" customHeight="1" x14ac:dyDescent="0.25">
      <c r="B268" s="223" t="s">
        <v>526</v>
      </c>
      <c r="C268" s="224">
        <v>91</v>
      </c>
      <c r="D268" s="222" t="s">
        <v>527</v>
      </c>
    </row>
    <row r="269" spans="2:4" ht="12.75" customHeight="1" x14ac:dyDescent="0.25">
      <c r="B269" s="223" t="s">
        <v>528</v>
      </c>
      <c r="C269" s="224">
        <v>197</v>
      </c>
      <c r="D269" s="222" t="s">
        <v>529</v>
      </c>
    </row>
    <row r="270" spans="2:4" ht="12.75" customHeight="1" x14ac:dyDescent="0.25">
      <c r="B270" s="223" t="s">
        <v>530</v>
      </c>
      <c r="C270" s="224">
        <v>238</v>
      </c>
      <c r="D270" s="222" t="s">
        <v>530</v>
      </c>
    </row>
    <row r="271" spans="2:4" ht="12.75" customHeight="1" x14ac:dyDescent="0.25">
      <c r="B271" s="223" t="s">
        <v>531</v>
      </c>
      <c r="C271" s="224">
        <v>272</v>
      </c>
      <c r="D271" s="222" t="s">
        <v>531</v>
      </c>
    </row>
    <row r="272" spans="2:4" ht="12.75" customHeight="1" x14ac:dyDescent="0.25">
      <c r="B272" s="223" t="s">
        <v>532</v>
      </c>
      <c r="C272" s="224">
        <v>72</v>
      </c>
      <c r="D272" s="222" t="s">
        <v>532</v>
      </c>
    </row>
    <row r="273" spans="2:4" ht="12.75" customHeight="1" x14ac:dyDescent="0.25">
      <c r="B273" s="223" t="s">
        <v>533</v>
      </c>
      <c r="C273" s="224">
        <v>67</v>
      </c>
      <c r="D273" s="222" t="s">
        <v>533</v>
      </c>
    </row>
    <row r="274" spans="2:4" ht="12.75" customHeight="1" x14ac:dyDescent="0.25">
      <c r="B274" s="223" t="s">
        <v>534</v>
      </c>
      <c r="C274" s="224">
        <v>31</v>
      </c>
      <c r="D274" s="222" t="s">
        <v>534</v>
      </c>
    </row>
    <row r="275" spans="2:4" ht="12.75" customHeight="1" x14ac:dyDescent="0.25">
      <c r="B275" s="223" t="s">
        <v>535</v>
      </c>
      <c r="C275" s="224">
        <v>82</v>
      </c>
      <c r="D275" s="222" t="s">
        <v>535</v>
      </c>
    </row>
    <row r="276" spans="2:4" ht="12.75" customHeight="1" x14ac:dyDescent="0.25">
      <c r="B276" s="223" t="s">
        <v>536</v>
      </c>
      <c r="C276" s="224">
        <v>60</v>
      </c>
      <c r="D276" s="222" t="s">
        <v>537</v>
      </c>
    </row>
    <row r="277" spans="2:4" ht="12.75" customHeight="1" x14ac:dyDescent="0.25">
      <c r="B277" s="223" t="s">
        <v>538</v>
      </c>
      <c r="C277" s="224">
        <v>314</v>
      </c>
      <c r="D277" s="222" t="s">
        <v>539</v>
      </c>
    </row>
    <row r="278" spans="2:4" ht="12.75" customHeight="1" x14ac:dyDescent="0.25">
      <c r="B278" s="223" t="s">
        <v>540</v>
      </c>
      <c r="C278" s="224">
        <v>233</v>
      </c>
      <c r="D278" s="222" t="s">
        <v>540</v>
      </c>
    </row>
    <row r="279" spans="2:4" ht="12.75" customHeight="1" x14ac:dyDescent="0.25">
      <c r="B279" s="223" t="s">
        <v>541</v>
      </c>
      <c r="C279" s="224">
        <v>352</v>
      </c>
      <c r="D279" s="222" t="s">
        <v>542</v>
      </c>
    </row>
    <row r="280" spans="2:4" ht="12.75" customHeight="1" x14ac:dyDescent="0.25">
      <c r="B280" s="223" t="s">
        <v>543</v>
      </c>
      <c r="C280" s="224">
        <v>102</v>
      </c>
      <c r="D280" s="222" t="s">
        <v>544</v>
      </c>
    </row>
    <row r="281" spans="2:4" ht="12.75" customHeight="1" x14ac:dyDescent="0.25">
      <c r="B281" s="223" t="s">
        <v>545</v>
      </c>
      <c r="C281" s="224">
        <v>200</v>
      </c>
      <c r="D281" s="222" t="s">
        <v>546</v>
      </c>
    </row>
    <row r="282" spans="2:4" ht="12.75" customHeight="1" x14ac:dyDescent="0.25">
      <c r="B282" s="223" t="s">
        <v>547</v>
      </c>
      <c r="C282" s="224">
        <v>184</v>
      </c>
      <c r="D282" s="222" t="s">
        <v>548</v>
      </c>
    </row>
    <row r="283" spans="2:4" ht="12.75" customHeight="1" x14ac:dyDescent="0.25">
      <c r="B283" s="223" t="s">
        <v>549</v>
      </c>
      <c r="C283" s="224">
        <v>64</v>
      </c>
      <c r="D283" s="222" t="s">
        <v>550</v>
      </c>
    </row>
    <row r="284" spans="2:4" ht="12.75" customHeight="1" x14ac:dyDescent="0.25">
      <c r="B284" s="223" t="s">
        <v>551</v>
      </c>
      <c r="C284" s="224">
        <v>185</v>
      </c>
      <c r="D284" s="222" t="s">
        <v>552</v>
      </c>
    </row>
    <row r="285" spans="2:4" ht="12.75" customHeight="1" x14ac:dyDescent="0.25">
      <c r="B285" s="223" t="s">
        <v>553</v>
      </c>
      <c r="C285" s="224">
        <v>89</v>
      </c>
      <c r="D285" s="222" t="s">
        <v>554</v>
      </c>
    </row>
    <row r="286" spans="2:4" ht="12.75" customHeight="1" x14ac:dyDescent="0.25">
      <c r="B286" s="223" t="s">
        <v>555</v>
      </c>
      <c r="C286" s="224">
        <v>1</v>
      </c>
      <c r="D286" s="222" t="s">
        <v>556</v>
      </c>
    </row>
    <row r="287" spans="2:4" ht="12.75" customHeight="1" x14ac:dyDescent="0.25">
      <c r="B287" s="223" t="s">
        <v>557</v>
      </c>
      <c r="C287" s="224">
        <v>24</v>
      </c>
      <c r="D287" s="222" t="s">
        <v>557</v>
      </c>
    </row>
    <row r="288" spans="2:4" ht="12.75" customHeight="1" x14ac:dyDescent="0.25">
      <c r="B288" s="223" t="s">
        <v>558</v>
      </c>
      <c r="C288" s="224">
        <v>30</v>
      </c>
      <c r="D288" s="222" t="s">
        <v>558</v>
      </c>
    </row>
    <row r="289" spans="2:4" ht="12.75" customHeight="1" x14ac:dyDescent="0.25">
      <c r="B289" s="223" t="s">
        <v>559</v>
      </c>
      <c r="C289" s="224">
        <v>216</v>
      </c>
      <c r="D289" s="222" t="s">
        <v>559</v>
      </c>
    </row>
    <row r="290" spans="2:4" ht="12.75" customHeight="1" x14ac:dyDescent="0.25">
      <c r="B290" s="223" t="s">
        <v>560</v>
      </c>
      <c r="C290" s="224">
        <v>55</v>
      </c>
      <c r="D290" s="222" t="s">
        <v>560</v>
      </c>
    </row>
    <row r="291" spans="2:4" ht="12.75" customHeight="1" x14ac:dyDescent="0.25">
      <c r="B291" s="223" t="s">
        <v>561</v>
      </c>
      <c r="C291" s="224">
        <v>56</v>
      </c>
      <c r="D291" s="222" t="s">
        <v>561</v>
      </c>
    </row>
    <row r="292" spans="2:4" ht="12.75" customHeight="1" x14ac:dyDescent="0.25">
      <c r="B292" s="223" t="s">
        <v>562</v>
      </c>
      <c r="C292" s="224">
        <v>917</v>
      </c>
      <c r="D292" s="222" t="s">
        <v>563</v>
      </c>
    </row>
    <row r="293" spans="2:4" ht="12.75" customHeight="1" x14ac:dyDescent="0.25">
      <c r="B293" s="223" t="s">
        <v>564</v>
      </c>
      <c r="C293" s="224">
        <v>110</v>
      </c>
      <c r="D293" s="222" t="s">
        <v>565</v>
      </c>
    </row>
    <row r="294" spans="2:4" ht="12.75" customHeight="1" x14ac:dyDescent="0.25">
      <c r="B294" s="223" t="s">
        <v>566</v>
      </c>
      <c r="C294" s="224">
        <v>121</v>
      </c>
      <c r="D294" s="222" t="s">
        <v>567</v>
      </c>
    </row>
    <row r="295" spans="2:4" ht="12.75" customHeight="1" x14ac:dyDescent="0.25">
      <c r="B295" s="223" t="s">
        <v>568</v>
      </c>
      <c r="C295" s="224">
        <v>263</v>
      </c>
      <c r="D295" s="222" t="s">
        <v>569</v>
      </c>
    </row>
    <row r="296" spans="2:4" ht="12.75" customHeight="1" x14ac:dyDescent="0.25">
      <c r="B296" s="223" t="s">
        <v>570</v>
      </c>
      <c r="C296" s="224">
        <v>312</v>
      </c>
      <c r="D296" s="222" t="s">
        <v>571</v>
      </c>
    </row>
    <row r="297" spans="2:4" ht="12.75" customHeight="1" x14ac:dyDescent="0.25">
      <c r="B297" s="223" t="s">
        <v>572</v>
      </c>
      <c r="C297" s="224">
        <v>122</v>
      </c>
      <c r="D297" s="222" t="s">
        <v>573</v>
      </c>
    </row>
    <row r="298" spans="2:4" ht="12.75" customHeight="1" x14ac:dyDescent="0.25">
      <c r="B298" s="223" t="s">
        <v>574</v>
      </c>
      <c r="C298" s="224">
        <v>147</v>
      </c>
      <c r="D298" s="222" t="s">
        <v>574</v>
      </c>
    </row>
    <row r="299" spans="2:4" ht="12.75" customHeight="1" x14ac:dyDescent="0.25">
      <c r="B299" s="223" t="s">
        <v>575</v>
      </c>
      <c r="C299" s="224">
        <v>61</v>
      </c>
      <c r="D299" s="222" t="s">
        <v>576</v>
      </c>
    </row>
    <row r="300" spans="2:4" ht="12.75" customHeight="1" x14ac:dyDescent="0.25">
      <c r="B300" s="223" t="s">
        <v>577</v>
      </c>
      <c r="C300" s="224">
        <v>269</v>
      </c>
      <c r="D300" s="222" t="s">
        <v>577</v>
      </c>
    </row>
    <row r="301" spans="2:4" ht="12.75" customHeight="1" x14ac:dyDescent="0.25">
      <c r="B301" s="223" t="s">
        <v>578</v>
      </c>
      <c r="C301" s="224">
        <v>212</v>
      </c>
      <c r="D301" s="222" t="s">
        <v>579</v>
      </c>
    </row>
    <row r="302" spans="2:4" ht="12.75" customHeight="1" x14ac:dyDescent="0.25">
      <c r="B302" s="223" t="s">
        <v>580</v>
      </c>
      <c r="C302" s="224">
        <v>313</v>
      </c>
      <c r="D302" s="222" t="s">
        <v>581</v>
      </c>
    </row>
    <row r="303" spans="2:4" ht="12.75" customHeight="1" x14ac:dyDescent="0.25">
      <c r="B303" s="223" t="s">
        <v>582</v>
      </c>
      <c r="C303" s="224">
        <v>83</v>
      </c>
      <c r="D303" s="222" t="s">
        <v>582</v>
      </c>
    </row>
    <row r="304" spans="2:4" ht="12.75" customHeight="1" x14ac:dyDescent="0.25">
      <c r="B304" s="223" t="s">
        <v>583</v>
      </c>
      <c r="C304" s="224">
        <v>182</v>
      </c>
      <c r="D304" s="222" t="s">
        <v>583</v>
      </c>
    </row>
    <row r="305" spans="2:4" ht="12.75" customHeight="1" x14ac:dyDescent="0.25">
      <c r="B305" s="223" t="s">
        <v>584</v>
      </c>
      <c r="C305" s="224">
        <v>181</v>
      </c>
      <c r="D305" s="222" t="s">
        <v>585</v>
      </c>
    </row>
    <row r="306" spans="2:4" ht="12.75" customHeight="1" x14ac:dyDescent="0.25">
      <c r="B306" s="223" t="s">
        <v>586</v>
      </c>
      <c r="C306" s="224">
        <v>183</v>
      </c>
      <c r="D306" s="222" t="s">
        <v>587</v>
      </c>
    </row>
    <row r="307" spans="2:4" ht="12.75" customHeight="1" x14ac:dyDescent="0.25">
      <c r="B307" s="223" t="s">
        <v>588</v>
      </c>
      <c r="C307" s="224">
        <v>74</v>
      </c>
      <c r="D307" s="222" t="s">
        <v>588</v>
      </c>
    </row>
    <row r="308" spans="2:4" ht="12.75" customHeight="1" x14ac:dyDescent="0.25">
      <c r="B308" s="223" t="s">
        <v>589</v>
      </c>
      <c r="C308" s="224">
        <v>2</v>
      </c>
      <c r="D308" s="222" t="s">
        <v>590</v>
      </c>
    </row>
    <row r="309" spans="2:4" ht="12.75" customHeight="1" x14ac:dyDescent="0.25">
      <c r="B309" s="223" t="s">
        <v>591</v>
      </c>
      <c r="C309" s="224">
        <v>6</v>
      </c>
      <c r="D309" s="222" t="s">
        <v>592</v>
      </c>
    </row>
    <row r="310" spans="2:4" ht="12.75" customHeight="1" x14ac:dyDescent="0.25">
      <c r="B310" s="223" t="s">
        <v>593</v>
      </c>
      <c r="C310" s="224">
        <v>120</v>
      </c>
      <c r="D310" s="222" t="s">
        <v>594</v>
      </c>
    </row>
    <row r="311" spans="2:4" ht="12.75" customHeight="1" x14ac:dyDescent="0.25">
      <c r="B311" s="223" t="s">
        <v>595</v>
      </c>
      <c r="C311" s="224">
        <v>330</v>
      </c>
      <c r="D311" s="222" t="s">
        <v>596</v>
      </c>
    </row>
    <row r="312" spans="2:4" ht="12.75" customHeight="1" x14ac:dyDescent="0.25">
      <c r="B312" s="223" t="s">
        <v>597</v>
      </c>
      <c r="C312" s="224">
        <v>309</v>
      </c>
      <c r="D312" s="222" t="s">
        <v>597</v>
      </c>
    </row>
    <row r="313" spans="2:4" ht="12.75" customHeight="1" x14ac:dyDescent="0.25">
      <c r="B313" s="223" t="s">
        <v>598</v>
      </c>
      <c r="C313" s="224">
        <v>257</v>
      </c>
      <c r="D313" s="222" t="s">
        <v>598</v>
      </c>
    </row>
    <row r="314" spans="2:4" ht="12.75" customHeight="1" x14ac:dyDescent="0.25">
      <c r="B314" s="223" t="s">
        <v>599</v>
      </c>
      <c r="C314" s="224">
        <v>208</v>
      </c>
      <c r="D314" s="222" t="s">
        <v>599</v>
      </c>
    </row>
    <row r="315" spans="2:4" ht="12.75" customHeight="1" x14ac:dyDescent="0.25">
      <c r="B315" s="223" t="s">
        <v>600</v>
      </c>
      <c r="C315" s="224">
        <v>319</v>
      </c>
      <c r="D315" s="222" t="s">
        <v>600</v>
      </c>
    </row>
    <row r="316" spans="2:4" ht="12.75" customHeight="1" x14ac:dyDescent="0.25">
      <c r="B316" s="223" t="s">
        <v>601</v>
      </c>
      <c r="C316" s="224">
        <v>75</v>
      </c>
      <c r="D316" s="222" t="s">
        <v>601</v>
      </c>
    </row>
    <row r="317" spans="2:4" ht="12.75" customHeight="1" x14ac:dyDescent="0.25">
      <c r="B317" s="223" t="s">
        <v>602</v>
      </c>
      <c r="C317" s="224">
        <v>188</v>
      </c>
      <c r="D317" s="222" t="s">
        <v>602</v>
      </c>
    </row>
    <row r="318" spans="2:4" ht="12.75" customHeight="1" x14ac:dyDescent="0.25">
      <c r="B318" s="223" t="s">
        <v>603</v>
      </c>
      <c r="C318" s="224">
        <v>308</v>
      </c>
      <c r="D318" s="222" t="s">
        <v>604</v>
      </c>
    </row>
    <row r="319" spans="2:4" ht="12.75" customHeight="1" x14ac:dyDescent="0.25">
      <c r="B319" s="223" t="s">
        <v>605</v>
      </c>
      <c r="C319" s="224">
        <v>165</v>
      </c>
      <c r="D319" s="222" t="s">
        <v>606</v>
      </c>
    </row>
    <row r="320" spans="2:4" ht="12.75" customHeight="1" x14ac:dyDescent="0.25">
      <c r="B320" s="223" t="s">
        <v>607</v>
      </c>
      <c r="C320" s="224">
        <v>97</v>
      </c>
      <c r="D320" s="222" t="s">
        <v>141</v>
      </c>
    </row>
    <row r="321" spans="2:4" ht="12.75" customHeight="1" x14ac:dyDescent="0.25">
      <c r="B321" s="223" t="s">
        <v>608</v>
      </c>
      <c r="C321" s="224">
        <v>276</v>
      </c>
      <c r="D321" s="222" t="s">
        <v>609</v>
      </c>
    </row>
    <row r="322" spans="2:4" ht="12.75" customHeight="1" x14ac:dyDescent="0.25">
      <c r="B322" s="223" t="s">
        <v>610</v>
      </c>
      <c r="C322" s="224">
        <v>14</v>
      </c>
      <c r="D322" s="222" t="s">
        <v>611</v>
      </c>
    </row>
    <row r="323" spans="2:4" ht="12.75" customHeight="1" x14ac:dyDescent="0.25">
      <c r="B323" s="223" t="s">
        <v>612</v>
      </c>
      <c r="C323" s="224">
        <v>49</v>
      </c>
      <c r="D323" s="222" t="s">
        <v>613</v>
      </c>
    </row>
    <row r="324" spans="2:4" ht="12.75" customHeight="1" x14ac:dyDescent="0.25">
      <c r="B324" s="223" t="s">
        <v>614</v>
      </c>
      <c r="C324" s="224">
        <v>262</v>
      </c>
      <c r="D324" s="222" t="s">
        <v>615</v>
      </c>
    </row>
    <row r="325" spans="2:4" ht="12.75" customHeight="1" x14ac:dyDescent="0.25">
      <c r="B325" s="223" t="s">
        <v>616</v>
      </c>
      <c r="C325" s="224">
        <v>76</v>
      </c>
      <c r="D325" s="222" t="s">
        <v>616</v>
      </c>
    </row>
    <row r="326" spans="2:4" ht="12.75" customHeight="1" x14ac:dyDescent="0.25">
      <c r="B326" s="223" t="s">
        <v>617</v>
      </c>
      <c r="C326" s="224">
        <v>286</v>
      </c>
      <c r="D326" s="222" t="s">
        <v>618</v>
      </c>
    </row>
    <row r="327" spans="2:4" ht="12.75" customHeight="1" x14ac:dyDescent="0.25">
      <c r="B327" s="223" t="s">
        <v>619</v>
      </c>
      <c r="C327" s="224">
        <v>127</v>
      </c>
      <c r="D327" s="222" t="s">
        <v>619</v>
      </c>
    </row>
    <row r="328" spans="2:4" ht="12.75" customHeight="1" x14ac:dyDescent="0.25">
      <c r="B328" s="223" t="s">
        <v>620</v>
      </c>
      <c r="C328" s="224">
        <v>142</v>
      </c>
      <c r="D328" s="222" t="s">
        <v>621</v>
      </c>
    </row>
    <row r="329" spans="2:4" ht="12.75" customHeight="1" x14ac:dyDescent="0.25">
      <c r="B329" s="223" t="s">
        <v>622</v>
      </c>
      <c r="C329" s="224">
        <v>148</v>
      </c>
      <c r="D329" s="222" t="s">
        <v>623</v>
      </c>
    </row>
    <row r="330" spans="2:4" ht="12.75" customHeight="1" x14ac:dyDescent="0.25">
      <c r="B330" s="223" t="s">
        <v>624</v>
      </c>
      <c r="C330" s="224">
        <v>50</v>
      </c>
      <c r="D330" s="222" t="s">
        <v>625</v>
      </c>
    </row>
    <row r="331" spans="2:4" ht="12.75" customHeight="1" x14ac:dyDescent="0.25">
      <c r="B331" s="223" t="s">
        <v>626</v>
      </c>
      <c r="C331" s="224">
        <v>8</v>
      </c>
      <c r="D331" s="222" t="s">
        <v>627</v>
      </c>
    </row>
    <row r="332" spans="2:4" ht="12.75" customHeight="1" x14ac:dyDescent="0.25">
      <c r="B332" s="223" t="s">
        <v>628</v>
      </c>
      <c r="C332" s="224">
        <v>236</v>
      </c>
      <c r="D332" s="222" t="s">
        <v>629</v>
      </c>
    </row>
    <row r="333" spans="2:4" ht="12.75" customHeight="1" x14ac:dyDescent="0.25">
      <c r="B333" s="223" t="s">
        <v>630</v>
      </c>
      <c r="C333" s="224">
        <v>341</v>
      </c>
      <c r="D333" s="222" t="s">
        <v>631</v>
      </c>
    </row>
    <row r="334" spans="2:4" ht="12.75" customHeight="1" x14ac:dyDescent="0.25">
      <c r="B334" s="223" t="s">
        <v>632</v>
      </c>
      <c r="C334" s="224">
        <v>13</v>
      </c>
      <c r="D334" s="222" t="s">
        <v>633</v>
      </c>
    </row>
    <row r="335" spans="2:4" ht="12.75" customHeight="1" x14ac:dyDescent="0.25">
      <c r="B335" s="223" t="s">
        <v>634</v>
      </c>
      <c r="C335" s="224">
        <v>140</v>
      </c>
      <c r="D335" s="222" t="s">
        <v>635</v>
      </c>
    </row>
    <row r="336" spans="2:4" ht="12.75" customHeight="1" x14ac:dyDescent="0.25">
      <c r="B336" s="223" t="s">
        <v>636</v>
      </c>
      <c r="C336" s="224">
        <v>103</v>
      </c>
      <c r="D336" s="222" t="s">
        <v>637</v>
      </c>
    </row>
    <row r="337" spans="2:4" ht="12.75" customHeight="1" x14ac:dyDescent="0.25">
      <c r="B337" s="223" t="s">
        <v>638</v>
      </c>
      <c r="C337" s="224">
        <v>339</v>
      </c>
      <c r="D337" s="222" t="s">
        <v>639</v>
      </c>
    </row>
    <row r="338" spans="2:4" ht="12.75" customHeight="1" x14ac:dyDescent="0.25">
      <c r="B338" s="223" t="s">
        <v>640</v>
      </c>
      <c r="C338" s="224">
        <v>73</v>
      </c>
      <c r="D338" s="222" t="s">
        <v>641</v>
      </c>
    </row>
    <row r="339" spans="2:4" ht="12.75" customHeight="1" x14ac:dyDescent="0.25">
      <c r="B339" s="223" t="s">
        <v>642</v>
      </c>
      <c r="C339" s="224">
        <v>139</v>
      </c>
      <c r="D339" s="222" t="s">
        <v>643</v>
      </c>
    </row>
    <row r="340" spans="2:4" ht="12.75" customHeight="1" x14ac:dyDescent="0.25">
      <c r="B340" s="223" t="s">
        <v>644</v>
      </c>
      <c r="C340" s="224">
        <v>40</v>
      </c>
      <c r="D340" s="222" t="s">
        <v>645</v>
      </c>
    </row>
    <row r="341" spans="2:4" ht="12.75" customHeight="1" x14ac:dyDescent="0.25">
      <c r="B341" s="223" t="s">
        <v>646</v>
      </c>
      <c r="C341" s="224">
        <v>302</v>
      </c>
      <c r="D341" s="222" t="s">
        <v>647</v>
      </c>
    </row>
    <row r="342" spans="2:4" ht="12.75" customHeight="1" x14ac:dyDescent="0.25">
      <c r="B342" s="223" t="s">
        <v>648</v>
      </c>
      <c r="C342" s="224">
        <v>345</v>
      </c>
      <c r="D342" s="222" t="s">
        <v>649</v>
      </c>
    </row>
    <row r="343" spans="2:4" ht="12.75" customHeight="1" x14ac:dyDescent="0.25">
      <c r="B343" s="223" t="s">
        <v>650</v>
      </c>
      <c r="C343" s="224">
        <v>259</v>
      </c>
      <c r="D343" s="222" t="s">
        <v>651</v>
      </c>
    </row>
    <row r="344" spans="2:4" ht="12.75" customHeight="1" x14ac:dyDescent="0.25">
      <c r="B344" s="223" t="s">
        <v>652</v>
      </c>
      <c r="C344" s="224">
        <v>3</v>
      </c>
      <c r="D344" s="222" t="s">
        <v>653</v>
      </c>
    </row>
    <row r="345" spans="2:4" ht="12.75" customHeight="1" x14ac:dyDescent="0.25">
      <c r="B345" s="223" t="s">
        <v>654</v>
      </c>
      <c r="C345" s="224">
        <v>327</v>
      </c>
      <c r="D345" s="222" t="s">
        <v>655</v>
      </c>
    </row>
    <row r="346" spans="2:4" ht="12.75" customHeight="1" x14ac:dyDescent="0.25">
      <c r="B346" s="223" t="s">
        <v>656</v>
      </c>
      <c r="C346" s="224">
        <v>246</v>
      </c>
      <c r="D346" s="222" t="s">
        <v>657</v>
      </c>
    </row>
    <row r="347" spans="2:4" ht="12.75" customHeight="1" x14ac:dyDescent="0.25">
      <c r="B347" s="223" t="s">
        <v>658</v>
      </c>
      <c r="C347" s="224">
        <v>209</v>
      </c>
      <c r="D347" s="222" t="s">
        <v>659</v>
      </c>
    </row>
    <row r="348" spans="2:4" ht="12.75" customHeight="1" x14ac:dyDescent="0.25">
      <c r="B348" s="223" t="s">
        <v>660</v>
      </c>
      <c r="C348" s="224">
        <v>260</v>
      </c>
      <c r="D348" s="222" t="s">
        <v>660</v>
      </c>
    </row>
    <row r="349" spans="2:4" ht="12.75" customHeight="1" x14ac:dyDescent="0.25">
      <c r="B349" s="223" t="s">
        <v>661</v>
      </c>
      <c r="C349" s="224">
        <v>195</v>
      </c>
      <c r="D349" s="222" t="s">
        <v>662</v>
      </c>
    </row>
    <row r="350" spans="2:4" ht="12.75" customHeight="1" x14ac:dyDescent="0.25">
      <c r="B350" s="223" t="s">
        <v>663</v>
      </c>
      <c r="C350" s="224">
        <v>38</v>
      </c>
      <c r="D350" s="222" t="s">
        <v>663</v>
      </c>
    </row>
    <row r="351" spans="2:4" ht="12.75" customHeight="1" x14ac:dyDescent="0.25">
      <c r="B351" s="223" t="s">
        <v>664</v>
      </c>
      <c r="C351" s="224">
        <v>39</v>
      </c>
      <c r="D351" s="222" t="s">
        <v>664</v>
      </c>
    </row>
    <row r="352" spans="2:4" ht="12.75" customHeight="1" x14ac:dyDescent="0.25">
      <c r="B352" s="223" t="s">
        <v>665</v>
      </c>
      <c r="C352" s="224">
        <v>126</v>
      </c>
      <c r="D352" s="222" t="s">
        <v>665</v>
      </c>
    </row>
    <row r="353" spans="2:4" ht="12.75" customHeight="1" x14ac:dyDescent="0.25">
      <c r="B353" s="223" t="s">
        <v>666</v>
      </c>
      <c r="C353" s="224">
        <v>78</v>
      </c>
      <c r="D353" s="222" t="s">
        <v>666</v>
      </c>
    </row>
    <row r="354" spans="2:4" ht="12.75" customHeight="1" x14ac:dyDescent="0.25">
      <c r="B354" s="223" t="s">
        <v>667</v>
      </c>
      <c r="C354" s="224">
        <v>85</v>
      </c>
      <c r="D354" s="222" t="s">
        <v>667</v>
      </c>
    </row>
    <row r="355" spans="2:4" ht="12.75" customHeight="1" x14ac:dyDescent="0.25">
      <c r="B355" s="223" t="s">
        <v>668</v>
      </c>
      <c r="C355" s="224">
        <v>162</v>
      </c>
      <c r="D355" s="222" t="s">
        <v>668</v>
      </c>
    </row>
    <row r="356" spans="2:4" ht="12.75" customHeight="1" x14ac:dyDescent="0.25">
      <c r="B356" s="223" t="s">
        <v>669</v>
      </c>
      <c r="C356" s="224">
        <v>86</v>
      </c>
      <c r="D356" s="222" t="s">
        <v>669</v>
      </c>
    </row>
  </sheetData>
  <sheetProtection algorithmName="SHA-512" hashValue="U9CC/9B3HrP9xdlGe4LQQ7zgLCIkRHKwN2yHcuqX3WmHwk3BdZXNCOJzUBdw6Af+IpvLUcfwAo2gk/Btgf87dg==" saltValue="x3w4TvqD4G411Qrzp76y2g==" spinCount="100000" sheet="1" objects="1" scenarios="1"/>
  <pageMargins left="0" right="0" top="0" bottom="0" header="0" footer="0"/>
  <pageSetup paperSize="9" fitToWidth="0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2:U47"/>
  <sheetViews>
    <sheetView topLeftCell="A4" zoomScale="80" zoomScaleNormal="80" workbookViewId="0">
      <selection activeCell="Q21" sqref="Q21"/>
    </sheetView>
  </sheetViews>
  <sheetFormatPr baseColWidth="10" defaultRowHeight="15" x14ac:dyDescent="0.25"/>
  <cols>
    <col min="1" max="1" width="1.7109375" style="11" customWidth="1"/>
    <col min="2" max="2" width="4.5703125" style="11" customWidth="1"/>
    <col min="3" max="3" width="41.7109375" style="11" customWidth="1"/>
    <col min="4" max="4" width="13.5703125" style="11" customWidth="1"/>
    <col min="5" max="5" width="31.42578125" style="11" bestFit="1" customWidth="1"/>
    <col min="6" max="6" width="8.42578125" style="11" bestFit="1" customWidth="1"/>
    <col min="7" max="7" width="13.85546875" style="11" customWidth="1"/>
    <col min="8" max="8" width="21.28515625" style="11" customWidth="1"/>
    <col min="9" max="9" width="21.7109375" style="11" customWidth="1"/>
    <col min="10" max="10" width="13.85546875" style="11" customWidth="1"/>
    <col min="11" max="11" width="22.28515625" style="11" customWidth="1"/>
    <col min="12" max="12" width="19.140625" style="11" customWidth="1"/>
    <col min="13" max="14" width="1.7109375" style="11" customWidth="1"/>
    <col min="15" max="20" width="12.7109375" style="11" customWidth="1"/>
    <col min="21" max="22" width="1.7109375" style="11" customWidth="1"/>
    <col min="23" max="16384" width="11.42578125" style="11"/>
  </cols>
  <sheetData>
    <row r="2" spans="2:21" ht="18" x14ac:dyDescent="0.25">
      <c r="G2" s="378" t="s">
        <v>32</v>
      </c>
      <c r="H2" s="378"/>
      <c r="I2" s="378"/>
      <c r="J2" s="378"/>
      <c r="K2" s="378"/>
      <c r="L2" s="378"/>
      <c r="N2" s="37"/>
      <c r="O2" s="33"/>
      <c r="P2" s="33"/>
      <c r="Q2" s="33"/>
      <c r="R2" s="33"/>
      <c r="S2" s="33"/>
      <c r="T2" s="33"/>
      <c r="U2" s="14"/>
    </row>
    <row r="3" spans="2:21" ht="24" customHeight="1" thickBot="1" x14ac:dyDescent="0.3">
      <c r="G3" s="371" t="s">
        <v>33</v>
      </c>
      <c r="H3" s="371"/>
      <c r="I3" s="371"/>
      <c r="J3" s="371"/>
      <c r="K3" s="371"/>
      <c r="L3" s="371"/>
      <c r="N3" s="19"/>
      <c r="O3" s="68" t="s">
        <v>34</v>
      </c>
      <c r="P3" s="16"/>
      <c r="Q3" s="16"/>
      <c r="R3" s="16"/>
      <c r="S3" s="16"/>
      <c r="T3" s="16"/>
      <c r="U3" s="17"/>
    </row>
    <row r="4" spans="2:21" ht="15" customHeight="1" x14ac:dyDescent="0.25">
      <c r="E4" s="61"/>
      <c r="F4" s="200"/>
      <c r="G4" s="61"/>
      <c r="H4" s="61"/>
      <c r="I4" s="61"/>
      <c r="J4" s="61"/>
      <c r="K4" s="61"/>
      <c r="N4" s="15"/>
      <c r="O4" s="41"/>
      <c r="P4" s="16"/>
      <c r="Q4" s="16"/>
      <c r="R4" s="16"/>
      <c r="S4" s="16"/>
      <c r="T4" s="16"/>
      <c r="U4" s="17"/>
    </row>
    <row r="5" spans="2:21" x14ac:dyDescent="0.25">
      <c r="G5" s="37"/>
      <c r="H5" s="38" t="s">
        <v>719</v>
      </c>
      <c r="I5" s="382">
        <f>Fiche_Organisateur_N°1!E19</f>
        <v>0</v>
      </c>
      <c r="J5" s="382"/>
      <c r="K5" s="33"/>
      <c r="L5" s="14"/>
      <c r="N5" s="19"/>
      <c r="O5" s="20" t="s">
        <v>40</v>
      </c>
      <c r="P5" s="20"/>
      <c r="Q5" s="20"/>
      <c r="R5" s="20"/>
      <c r="S5" s="20"/>
      <c r="T5" s="20"/>
      <c r="U5" s="21"/>
    </row>
    <row r="6" spans="2:21" x14ac:dyDescent="0.25">
      <c r="G6" s="39"/>
      <c r="H6" s="40" t="s">
        <v>672</v>
      </c>
      <c r="I6" s="383" t="str">
        <f>CONCATENATE(Fiche_Organisateur_N°1!E20," - ",Fiche_Organisateur_N°1!E21)</f>
        <v xml:space="preserve"> - </v>
      </c>
      <c r="J6" s="383"/>
      <c r="K6" s="41"/>
      <c r="L6" s="17"/>
      <c r="N6" s="19"/>
      <c r="O6" s="41"/>
      <c r="P6" s="20"/>
      <c r="Q6" s="20"/>
      <c r="R6" s="20"/>
      <c r="S6" s="20"/>
      <c r="T6" s="20"/>
      <c r="U6" s="21"/>
    </row>
    <row r="7" spans="2:21" x14ac:dyDescent="0.25">
      <c r="G7" s="39"/>
      <c r="H7" s="40" t="s">
        <v>10</v>
      </c>
      <c r="I7" s="383">
        <f>Fiche_Organisateur_N°1!E29</f>
        <v>0</v>
      </c>
      <c r="J7" s="383"/>
      <c r="K7" s="383"/>
      <c r="L7" s="384"/>
      <c r="N7" s="19"/>
      <c r="O7" s="22"/>
      <c r="P7" s="22"/>
      <c r="Q7" s="22"/>
      <c r="R7" s="22"/>
      <c r="S7" s="22"/>
      <c r="T7" s="22"/>
      <c r="U7" s="21"/>
    </row>
    <row r="8" spans="2:21" ht="15" customHeight="1" x14ac:dyDescent="0.25">
      <c r="C8" s="23"/>
      <c r="D8" s="23"/>
      <c r="G8" s="42"/>
      <c r="H8" s="43" t="s">
        <v>718</v>
      </c>
      <c r="I8" s="59">
        <f>Fiche_Organisateur_N°1!$E$17</f>
        <v>0</v>
      </c>
      <c r="J8" s="35"/>
      <c r="K8" s="43"/>
      <c r="L8" s="231" t="str">
        <f>IF(Fiche_Organisateur_N°1!$E$17="","-",Fiche_Organisateur_N°1!$E$17)</f>
        <v>-</v>
      </c>
      <c r="N8" s="19"/>
      <c r="O8" s="58"/>
      <c r="P8" s="58"/>
      <c r="Q8" s="22"/>
      <c r="R8" s="22"/>
      <c r="S8" s="22"/>
      <c r="T8" s="22"/>
      <c r="U8" s="21"/>
    </row>
    <row r="9" spans="2:21" ht="15" customHeight="1" thickBot="1" x14ac:dyDescent="0.3">
      <c r="B9" s="27"/>
      <c r="E9" s="28"/>
      <c r="F9" s="28"/>
      <c r="G9" s="28"/>
      <c r="H9" s="18"/>
      <c r="I9" s="18"/>
      <c r="J9" s="29"/>
      <c r="K9" s="53"/>
      <c r="N9" s="19"/>
      <c r="O9" s="58"/>
      <c r="P9" s="58"/>
      <c r="Q9" s="22"/>
      <c r="R9" s="22"/>
      <c r="S9" s="22"/>
      <c r="T9" s="22"/>
      <c r="U9" s="21"/>
    </row>
    <row r="10" spans="2:21" ht="27.75" customHeight="1" thickBot="1" x14ac:dyDescent="0.3">
      <c r="B10" s="379" t="str">
        <f>Fiche_Organisateur_N°1!$B$13</f>
        <v xml:space="preserve">NATURAL HERDING APTITUDE TEST 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1"/>
      <c r="N10" s="19"/>
      <c r="O10" s="58"/>
      <c r="P10" s="58"/>
      <c r="Q10" s="22"/>
      <c r="R10" s="22"/>
      <c r="S10" s="22"/>
      <c r="T10" s="22"/>
      <c r="U10" s="21"/>
    </row>
    <row r="11" spans="2:21" ht="17.45" customHeight="1" thickBot="1" x14ac:dyDescent="0.3">
      <c r="K11" s="32"/>
      <c r="N11" s="19"/>
      <c r="O11" s="58"/>
      <c r="P11" s="58"/>
      <c r="Q11" s="22"/>
      <c r="R11" s="22"/>
      <c r="S11" s="22"/>
      <c r="T11" s="22"/>
      <c r="U11" s="21"/>
    </row>
    <row r="12" spans="2:21" s="54" customFormat="1" ht="39" customHeight="1" thickBot="1" x14ac:dyDescent="0.3">
      <c r="B12" s="162" t="s">
        <v>12</v>
      </c>
      <c r="C12" s="105" t="s">
        <v>64</v>
      </c>
      <c r="D12" s="164" t="s">
        <v>686</v>
      </c>
      <c r="E12" s="106" t="s">
        <v>695</v>
      </c>
      <c r="F12" s="106" t="s">
        <v>86</v>
      </c>
      <c r="G12" s="163" t="s">
        <v>19</v>
      </c>
      <c r="H12" s="107" t="s">
        <v>46</v>
      </c>
      <c r="I12" s="108" t="s">
        <v>22</v>
      </c>
      <c r="J12" s="106" t="s">
        <v>20</v>
      </c>
      <c r="K12" s="106" t="s">
        <v>45</v>
      </c>
      <c r="L12" s="109" t="s">
        <v>66</v>
      </c>
      <c r="M12" s="55"/>
      <c r="N12" s="56"/>
      <c r="O12" s="58"/>
      <c r="P12" s="58"/>
      <c r="Q12" s="57"/>
      <c r="R12" s="57"/>
      <c r="S12" s="57"/>
      <c r="T12" s="57"/>
      <c r="U12" s="165"/>
    </row>
    <row r="13" spans="2:21" ht="18" customHeight="1" x14ac:dyDescent="0.25">
      <c r="B13" s="151">
        <v>1</v>
      </c>
      <c r="C13" s="166">
        <f>'1'!$D$19</f>
        <v>0</v>
      </c>
      <c r="D13" s="232">
        <f>'1'!$D$21</f>
        <v>0</v>
      </c>
      <c r="E13" s="167">
        <f>'1'!$H$21</f>
        <v>0</v>
      </c>
      <c r="F13" s="100">
        <f>'1'!$D$22</f>
        <v>0</v>
      </c>
      <c r="G13" s="168" t="str">
        <f>'1'!$D$23</f>
        <v>-</v>
      </c>
      <c r="H13" s="169" t="str">
        <f>'1'!$D$20</f>
        <v>-</v>
      </c>
      <c r="I13" s="100" t="str">
        <f>'1'!$H$22</f>
        <v>-</v>
      </c>
      <c r="J13" s="167" t="str">
        <f>'1'!$H$23</f>
        <v>-</v>
      </c>
      <c r="K13" s="178">
        <f>'1'!$D$14</f>
        <v>0</v>
      </c>
      <c r="L13" s="170" t="str">
        <f>'1'!$N$42</f>
        <v>-</v>
      </c>
      <c r="N13" s="39"/>
      <c r="O13" s="58"/>
      <c r="P13" s="58"/>
      <c r="Q13" s="186"/>
      <c r="R13" s="186"/>
      <c r="S13" s="186"/>
      <c r="T13" s="186"/>
      <c r="U13" s="17"/>
    </row>
    <row r="14" spans="2:21" ht="18" customHeight="1" x14ac:dyDescent="0.25">
      <c r="B14" s="152">
        <v>2</v>
      </c>
      <c r="C14" s="166">
        <f>'2'!$D$19</f>
        <v>0</v>
      </c>
      <c r="D14" s="232">
        <f>'2'!$D$21</f>
        <v>0</v>
      </c>
      <c r="E14" s="167">
        <f>'2'!$H$21</f>
        <v>0</v>
      </c>
      <c r="F14" s="100">
        <f>'2'!$D$22</f>
        <v>0</v>
      </c>
      <c r="G14" s="168" t="str">
        <f>'2'!$D$23</f>
        <v>-</v>
      </c>
      <c r="H14" s="169" t="str">
        <f>'2'!$D$20</f>
        <v>-</v>
      </c>
      <c r="I14" s="100" t="str">
        <f>'2'!$H$22</f>
        <v>-</v>
      </c>
      <c r="J14" s="167" t="str">
        <f>'2'!$H$23</f>
        <v>-</v>
      </c>
      <c r="K14" s="178">
        <f>'2'!$D$14</f>
        <v>0</v>
      </c>
      <c r="L14" s="170" t="str">
        <f>'2'!$N$42</f>
        <v>-</v>
      </c>
      <c r="N14" s="39"/>
      <c r="O14" s="58"/>
      <c r="P14" s="58"/>
      <c r="Q14" s="186"/>
      <c r="R14" s="186"/>
      <c r="S14" s="186"/>
      <c r="T14" s="186"/>
      <c r="U14" s="17"/>
    </row>
    <row r="15" spans="2:21" ht="18" customHeight="1" x14ac:dyDescent="0.25">
      <c r="B15" s="152">
        <v>3</v>
      </c>
      <c r="C15" s="166">
        <f>'3'!$D$19</f>
        <v>0</v>
      </c>
      <c r="D15" s="232">
        <f>'3'!$D$21</f>
        <v>0</v>
      </c>
      <c r="E15" s="167">
        <f>'3'!$H$21</f>
        <v>0</v>
      </c>
      <c r="F15" s="100">
        <f>'3'!$D$22</f>
        <v>0</v>
      </c>
      <c r="G15" s="168" t="str">
        <f>'3'!$D$23</f>
        <v>-</v>
      </c>
      <c r="H15" s="169" t="str">
        <f>'3'!$D$20</f>
        <v>-</v>
      </c>
      <c r="I15" s="100" t="str">
        <f>'3'!$H$22</f>
        <v>-</v>
      </c>
      <c r="J15" s="167" t="str">
        <f>'3'!$H$23</f>
        <v>-</v>
      </c>
      <c r="K15" s="178">
        <f>'3'!$D$14</f>
        <v>0</v>
      </c>
      <c r="L15" s="170" t="str">
        <f>'3'!$N$42</f>
        <v>-</v>
      </c>
      <c r="N15" s="39"/>
      <c r="O15" s="58"/>
      <c r="P15" s="58"/>
      <c r="Q15" s="186"/>
      <c r="R15" s="186"/>
      <c r="S15" s="186"/>
      <c r="T15" s="186"/>
      <c r="U15" s="17"/>
    </row>
    <row r="16" spans="2:21" s="174" customFormat="1" ht="18" customHeight="1" x14ac:dyDescent="0.25">
      <c r="B16" s="152">
        <v>4</v>
      </c>
      <c r="C16" s="166">
        <f>'4'!$D$19</f>
        <v>0</v>
      </c>
      <c r="D16" s="232">
        <f>'4'!$D$21</f>
        <v>0</v>
      </c>
      <c r="E16" s="167">
        <f>'4'!$H$21</f>
        <v>0</v>
      </c>
      <c r="F16" s="100">
        <f>'4'!$D$22</f>
        <v>0</v>
      </c>
      <c r="G16" s="168" t="str">
        <f>'4'!$D$23</f>
        <v>-</v>
      </c>
      <c r="H16" s="169" t="str">
        <f>'4'!$D$20</f>
        <v>-</v>
      </c>
      <c r="I16" s="100" t="str">
        <f>'4'!$H$22</f>
        <v>-</v>
      </c>
      <c r="J16" s="167" t="str">
        <f>'4'!$H$23</f>
        <v>-</v>
      </c>
      <c r="K16" s="178">
        <f>'4'!$D$14</f>
        <v>0</v>
      </c>
      <c r="L16" s="170" t="str">
        <f>'4'!$N$42</f>
        <v>-</v>
      </c>
      <c r="M16" s="171"/>
      <c r="N16" s="172"/>
      <c r="O16" s="58"/>
      <c r="P16" s="58"/>
      <c r="Q16" s="187"/>
      <c r="R16" s="188"/>
      <c r="S16" s="189"/>
      <c r="T16" s="189"/>
      <c r="U16" s="173"/>
    </row>
    <row r="17" spans="2:21" ht="18" customHeight="1" x14ac:dyDescent="0.25">
      <c r="B17" s="152">
        <v>5</v>
      </c>
      <c r="C17" s="166">
        <f>'5'!$D$19</f>
        <v>0</v>
      </c>
      <c r="D17" s="232">
        <f>'5'!$D$21</f>
        <v>0</v>
      </c>
      <c r="E17" s="167">
        <f>'5'!$H$21</f>
        <v>0</v>
      </c>
      <c r="F17" s="100">
        <f>'5'!$D$22</f>
        <v>0</v>
      </c>
      <c r="G17" s="168" t="str">
        <f>'5'!$D$23</f>
        <v>-</v>
      </c>
      <c r="H17" s="169" t="str">
        <f>'5'!$D$20</f>
        <v>-</v>
      </c>
      <c r="I17" s="100" t="str">
        <f>'5'!$H$22</f>
        <v>-</v>
      </c>
      <c r="J17" s="167" t="str">
        <f>'5'!$H$23</f>
        <v>-</v>
      </c>
      <c r="K17" s="178">
        <f>'5'!$D$14</f>
        <v>0</v>
      </c>
      <c r="L17" s="170" t="str">
        <f>'5'!$N$42</f>
        <v>-</v>
      </c>
      <c r="M17" s="175"/>
      <c r="N17" s="176"/>
      <c r="O17" s="58"/>
      <c r="P17" s="58"/>
      <c r="Q17" s="190"/>
      <c r="R17" s="191"/>
      <c r="S17" s="186"/>
      <c r="T17" s="186"/>
      <c r="U17" s="17"/>
    </row>
    <row r="18" spans="2:21" ht="18" customHeight="1" x14ac:dyDescent="0.25">
      <c r="B18" s="152">
        <v>6</v>
      </c>
      <c r="C18" s="166">
        <f>'6'!$D$19</f>
        <v>0</v>
      </c>
      <c r="D18" s="232">
        <f>'6'!$D$21</f>
        <v>0</v>
      </c>
      <c r="E18" s="167">
        <f>'6'!$H$21</f>
        <v>0</v>
      </c>
      <c r="F18" s="100">
        <f>'6'!$D$22</f>
        <v>0</v>
      </c>
      <c r="G18" s="168" t="str">
        <f>'6'!$D$23</f>
        <v>-</v>
      </c>
      <c r="H18" s="169" t="str">
        <f>'6'!$D$20</f>
        <v>-</v>
      </c>
      <c r="I18" s="100" t="str">
        <f>'6'!$H$22</f>
        <v>-</v>
      </c>
      <c r="J18" s="167" t="str">
        <f>'6'!$H$23</f>
        <v>-</v>
      </c>
      <c r="K18" s="178">
        <f>'6'!$D$14</f>
        <v>0</v>
      </c>
      <c r="L18" s="170" t="str">
        <f>'6'!$N$42</f>
        <v>-</v>
      </c>
      <c r="M18" s="171"/>
      <c r="N18" s="177"/>
      <c r="O18" s="58"/>
      <c r="P18" s="58"/>
      <c r="Q18" s="192"/>
      <c r="R18" s="191"/>
      <c r="S18" s="186"/>
      <c r="T18" s="186"/>
      <c r="U18" s="17"/>
    </row>
    <row r="19" spans="2:21" ht="18" customHeight="1" x14ac:dyDescent="0.25">
      <c r="B19" s="152">
        <v>7</v>
      </c>
      <c r="C19" s="166">
        <f>'7'!$D$19</f>
        <v>0</v>
      </c>
      <c r="D19" s="232">
        <f>'7'!$D$21</f>
        <v>0</v>
      </c>
      <c r="E19" s="167">
        <f>'7'!$H$21</f>
        <v>0</v>
      </c>
      <c r="F19" s="100">
        <f>'7'!$D$22</f>
        <v>0</v>
      </c>
      <c r="G19" s="168" t="str">
        <f>'7'!$D$23</f>
        <v>-</v>
      </c>
      <c r="H19" s="169" t="str">
        <f>'7'!$D$20</f>
        <v>-</v>
      </c>
      <c r="I19" s="100" t="str">
        <f>'7'!$H$22</f>
        <v>-</v>
      </c>
      <c r="J19" s="167" t="str">
        <f>'7'!$H$23</f>
        <v>-</v>
      </c>
      <c r="K19" s="178">
        <f>'7'!$D$14</f>
        <v>0</v>
      </c>
      <c r="L19" s="170" t="str">
        <f>'7'!$N$42</f>
        <v>-</v>
      </c>
      <c r="M19" s="171"/>
      <c r="N19" s="177"/>
      <c r="O19" s="58"/>
      <c r="P19" s="58"/>
      <c r="Q19" s="192"/>
      <c r="R19" s="191"/>
      <c r="S19" s="186"/>
      <c r="T19" s="186"/>
      <c r="U19" s="17"/>
    </row>
    <row r="20" spans="2:21" ht="18" customHeight="1" x14ac:dyDescent="0.25">
      <c r="B20" s="152">
        <v>8</v>
      </c>
      <c r="C20" s="166">
        <f>'8'!$D$19</f>
        <v>0</v>
      </c>
      <c r="D20" s="232">
        <f>'8'!$D$21</f>
        <v>0</v>
      </c>
      <c r="E20" s="167">
        <f>'8'!$H$21</f>
        <v>0</v>
      </c>
      <c r="F20" s="100">
        <f>'8'!$D$22</f>
        <v>0</v>
      </c>
      <c r="G20" s="168" t="str">
        <f>'8'!$D$23</f>
        <v>-</v>
      </c>
      <c r="H20" s="169" t="str">
        <f>'8'!$D$20</f>
        <v>-</v>
      </c>
      <c r="I20" s="100" t="str">
        <f>'8'!$H$22</f>
        <v>-</v>
      </c>
      <c r="J20" s="167" t="str">
        <f>'8'!$H$23</f>
        <v>-</v>
      </c>
      <c r="K20" s="178">
        <f>'8'!$D$14</f>
        <v>0</v>
      </c>
      <c r="L20" s="170" t="str">
        <f>'8'!$N$42</f>
        <v>-</v>
      </c>
      <c r="M20" s="171"/>
      <c r="N20" s="177"/>
      <c r="O20" s="58"/>
      <c r="P20" s="58"/>
      <c r="Q20" s="192"/>
      <c r="R20" s="191"/>
      <c r="S20" s="186"/>
      <c r="T20" s="186"/>
      <c r="U20" s="17"/>
    </row>
    <row r="21" spans="2:21" ht="18" customHeight="1" x14ac:dyDescent="0.25">
      <c r="B21" s="152">
        <v>9</v>
      </c>
      <c r="C21" s="166">
        <f>'9'!$D$19</f>
        <v>0</v>
      </c>
      <c r="D21" s="232">
        <f>'9'!$D$21</f>
        <v>0</v>
      </c>
      <c r="E21" s="167">
        <f>'9'!$H$21</f>
        <v>0</v>
      </c>
      <c r="F21" s="100">
        <f>'9'!$D$22</f>
        <v>0</v>
      </c>
      <c r="G21" s="168" t="str">
        <f>'9'!$D$23</f>
        <v>-</v>
      </c>
      <c r="H21" s="169" t="str">
        <f>'9'!$D$20</f>
        <v>-</v>
      </c>
      <c r="I21" s="100" t="str">
        <f>'9'!$H$22</f>
        <v>-</v>
      </c>
      <c r="J21" s="167" t="str">
        <f>'9'!$H$23</f>
        <v>-</v>
      </c>
      <c r="K21" s="178">
        <f>'9'!$D$14</f>
        <v>0</v>
      </c>
      <c r="L21" s="170" t="str">
        <f>'9'!$N$42</f>
        <v>-</v>
      </c>
      <c r="M21" s="171"/>
      <c r="N21" s="177"/>
      <c r="O21" s="58"/>
      <c r="P21" s="58"/>
      <c r="Q21" s="192"/>
      <c r="R21" s="191"/>
      <c r="S21" s="186"/>
      <c r="T21" s="186"/>
      <c r="U21" s="17"/>
    </row>
    <row r="22" spans="2:21" ht="18" customHeight="1" x14ac:dyDescent="0.25">
      <c r="B22" s="152">
        <v>10</v>
      </c>
      <c r="C22" s="166">
        <f>'10'!$D$19</f>
        <v>0</v>
      </c>
      <c r="D22" s="232">
        <f>'10'!$D$21</f>
        <v>0</v>
      </c>
      <c r="E22" s="167">
        <f>'10'!$H$21</f>
        <v>0</v>
      </c>
      <c r="F22" s="100">
        <f>'10'!$D$22</f>
        <v>0</v>
      </c>
      <c r="G22" s="168" t="str">
        <f>'10'!$D$23</f>
        <v>-</v>
      </c>
      <c r="H22" s="169" t="str">
        <f>'10'!$D$20</f>
        <v>-</v>
      </c>
      <c r="I22" s="100" t="str">
        <f>'10'!$H$22</f>
        <v>-</v>
      </c>
      <c r="J22" s="167" t="str">
        <f>'10'!$H$23</f>
        <v>-</v>
      </c>
      <c r="K22" s="178">
        <f>'10'!$D$14</f>
        <v>0</v>
      </c>
      <c r="L22" s="170" t="str">
        <f>'10'!$N$42</f>
        <v>-</v>
      </c>
      <c r="M22" s="82"/>
      <c r="N22" s="177"/>
      <c r="O22" s="58"/>
      <c r="P22" s="58"/>
      <c r="Q22" s="192"/>
      <c r="R22" s="191"/>
      <c r="S22" s="186"/>
      <c r="T22" s="186"/>
      <c r="U22" s="17"/>
    </row>
    <row r="23" spans="2:21" ht="18" customHeight="1" x14ac:dyDescent="0.25">
      <c r="B23" s="152">
        <v>11</v>
      </c>
      <c r="C23" s="166">
        <f>'11'!$D$19</f>
        <v>0</v>
      </c>
      <c r="D23" s="232">
        <f>'11'!$D$21</f>
        <v>0</v>
      </c>
      <c r="E23" s="167">
        <f>'11'!$H$21</f>
        <v>0</v>
      </c>
      <c r="F23" s="100">
        <f>'11'!$D$22</f>
        <v>0</v>
      </c>
      <c r="G23" s="168" t="str">
        <f>'11'!$D$23</f>
        <v>-</v>
      </c>
      <c r="H23" s="169" t="str">
        <f>'11'!$D$20</f>
        <v>-</v>
      </c>
      <c r="I23" s="100" t="str">
        <f>'11'!$H$22</f>
        <v>-</v>
      </c>
      <c r="J23" s="167" t="str">
        <f>'11'!$H$23</f>
        <v>-</v>
      </c>
      <c r="K23" s="178">
        <f>'11'!$D$14</f>
        <v>0</v>
      </c>
      <c r="L23" s="170" t="str">
        <f>'11'!$N$42</f>
        <v>-</v>
      </c>
      <c r="M23" s="82"/>
      <c r="N23" s="177"/>
      <c r="O23" s="58"/>
      <c r="P23" s="58"/>
      <c r="Q23" s="192"/>
      <c r="R23" s="191"/>
      <c r="S23" s="186"/>
      <c r="T23" s="186"/>
      <c r="U23" s="17"/>
    </row>
    <row r="24" spans="2:21" ht="18" customHeight="1" x14ac:dyDescent="0.25">
      <c r="B24" s="152">
        <v>12</v>
      </c>
      <c r="C24" s="166">
        <f>'12'!$D$19</f>
        <v>0</v>
      </c>
      <c r="D24" s="232">
        <f>'12'!$D$21</f>
        <v>0</v>
      </c>
      <c r="E24" s="167">
        <f>'12'!$H$21</f>
        <v>0</v>
      </c>
      <c r="F24" s="100">
        <f>'12'!$D$22</f>
        <v>0</v>
      </c>
      <c r="G24" s="168" t="str">
        <f>'12'!$D$23</f>
        <v>-</v>
      </c>
      <c r="H24" s="169" t="str">
        <f>'12'!$D$20</f>
        <v>-</v>
      </c>
      <c r="I24" s="100" t="str">
        <f>'12'!$H$22</f>
        <v>-</v>
      </c>
      <c r="J24" s="167" t="str">
        <f>'12'!$H$23</f>
        <v>-</v>
      </c>
      <c r="K24" s="178">
        <f>'12'!$D$14</f>
        <v>0</v>
      </c>
      <c r="L24" s="170" t="str">
        <f>'12'!$N$42</f>
        <v>-</v>
      </c>
      <c r="M24" s="82"/>
      <c r="N24" s="177"/>
      <c r="O24" s="58"/>
      <c r="P24" s="58"/>
      <c r="Q24" s="192"/>
      <c r="R24" s="191"/>
      <c r="S24" s="186"/>
      <c r="T24" s="186"/>
      <c r="U24" s="17"/>
    </row>
    <row r="25" spans="2:21" ht="18" customHeight="1" x14ac:dyDescent="0.25">
      <c r="B25" s="152">
        <v>13</v>
      </c>
      <c r="C25" s="166">
        <f>'13'!$D$19</f>
        <v>0</v>
      </c>
      <c r="D25" s="232">
        <f>'13'!$D$21</f>
        <v>0</v>
      </c>
      <c r="E25" s="167">
        <f>'13'!$H$21</f>
        <v>0</v>
      </c>
      <c r="F25" s="100">
        <f>'13'!$D$22</f>
        <v>0</v>
      </c>
      <c r="G25" s="168" t="str">
        <f>'13'!$D$23</f>
        <v>-</v>
      </c>
      <c r="H25" s="169" t="str">
        <f>'13'!$D$20</f>
        <v>-</v>
      </c>
      <c r="I25" s="100" t="str">
        <f>'13'!$H$22</f>
        <v>-</v>
      </c>
      <c r="J25" s="167" t="str">
        <f>'13'!$H$23</f>
        <v>-</v>
      </c>
      <c r="K25" s="178">
        <f>'13'!$D$14</f>
        <v>0</v>
      </c>
      <c r="L25" s="170" t="str">
        <f>'13'!$N$42</f>
        <v>-</v>
      </c>
      <c r="M25" s="82"/>
      <c r="N25" s="177"/>
      <c r="O25" s="58"/>
      <c r="P25" s="58"/>
      <c r="Q25" s="192"/>
      <c r="R25" s="191"/>
      <c r="S25" s="186"/>
      <c r="T25" s="186"/>
      <c r="U25" s="17"/>
    </row>
    <row r="26" spans="2:21" ht="18" customHeight="1" x14ac:dyDescent="0.25">
      <c r="B26" s="152">
        <v>14</v>
      </c>
      <c r="C26" s="166">
        <f>'14'!$D$19</f>
        <v>0</v>
      </c>
      <c r="D26" s="232">
        <f>'14'!$D$21</f>
        <v>0</v>
      </c>
      <c r="E26" s="167">
        <f>'14'!$H$21</f>
        <v>0</v>
      </c>
      <c r="F26" s="100">
        <f>'14'!$D$22</f>
        <v>0</v>
      </c>
      <c r="G26" s="168" t="str">
        <f>'14'!$D$23</f>
        <v>-</v>
      </c>
      <c r="H26" s="169" t="str">
        <f>'14'!$D$20</f>
        <v>-</v>
      </c>
      <c r="I26" s="100" t="str">
        <f>'14'!$H$22</f>
        <v>-</v>
      </c>
      <c r="J26" s="167" t="str">
        <f>'14'!$H$23</f>
        <v>-</v>
      </c>
      <c r="K26" s="178">
        <f>'14'!$D$14</f>
        <v>0</v>
      </c>
      <c r="L26" s="170" t="str">
        <f>'14'!$N$42</f>
        <v>-</v>
      </c>
      <c r="M26" s="82"/>
      <c r="N26" s="177"/>
      <c r="O26" s="58"/>
      <c r="P26" s="58"/>
      <c r="Q26" s="192"/>
      <c r="R26" s="191"/>
      <c r="S26" s="186"/>
      <c r="T26" s="186"/>
      <c r="U26" s="17"/>
    </row>
    <row r="27" spans="2:21" ht="18" customHeight="1" x14ac:dyDescent="0.25">
      <c r="B27" s="152">
        <v>15</v>
      </c>
      <c r="C27" s="166">
        <f>'15'!$D$19</f>
        <v>0</v>
      </c>
      <c r="D27" s="232">
        <f>'15'!$D$21</f>
        <v>0</v>
      </c>
      <c r="E27" s="167">
        <f>'15'!$H$21</f>
        <v>0</v>
      </c>
      <c r="F27" s="100">
        <f>'15'!$D$22</f>
        <v>0</v>
      </c>
      <c r="G27" s="168" t="str">
        <f>'15'!$D$23</f>
        <v>-</v>
      </c>
      <c r="H27" s="169" t="str">
        <f>'15'!$D$20</f>
        <v>-</v>
      </c>
      <c r="I27" s="100" t="str">
        <f>'15'!$H$22</f>
        <v>-</v>
      </c>
      <c r="J27" s="167" t="str">
        <f>'15'!$H$23</f>
        <v>-</v>
      </c>
      <c r="K27" s="178">
        <f>'15'!$D$14</f>
        <v>0</v>
      </c>
      <c r="L27" s="170" t="str">
        <f>'15'!$N$42</f>
        <v>-</v>
      </c>
      <c r="M27" s="82"/>
      <c r="N27" s="177"/>
      <c r="O27" s="58"/>
      <c r="P27" s="58"/>
      <c r="Q27" s="192"/>
      <c r="R27" s="191"/>
      <c r="S27" s="186"/>
      <c r="T27" s="186"/>
      <c r="U27" s="17"/>
    </row>
    <row r="28" spans="2:21" ht="18" customHeight="1" x14ac:dyDescent="0.25">
      <c r="B28" s="152">
        <v>16</v>
      </c>
      <c r="C28" s="166">
        <f>'16'!$D$19</f>
        <v>0</v>
      </c>
      <c r="D28" s="232">
        <f>'16'!$D$21</f>
        <v>0</v>
      </c>
      <c r="E28" s="167">
        <f>'16'!$H$21</f>
        <v>0</v>
      </c>
      <c r="F28" s="100">
        <f>'16'!$D$22</f>
        <v>0</v>
      </c>
      <c r="G28" s="168" t="str">
        <f>'16'!$D$23</f>
        <v>-</v>
      </c>
      <c r="H28" s="169" t="str">
        <f>'16'!$D$20</f>
        <v>-</v>
      </c>
      <c r="I28" s="100" t="str">
        <f>'16'!$H$22</f>
        <v>-</v>
      </c>
      <c r="J28" s="167" t="str">
        <f>'16'!$H$23</f>
        <v>-</v>
      </c>
      <c r="K28" s="178">
        <f>'16'!$D$14</f>
        <v>0</v>
      </c>
      <c r="L28" s="170" t="str">
        <f>'16'!$N$42</f>
        <v>-</v>
      </c>
      <c r="M28" s="82"/>
      <c r="N28" s="177"/>
      <c r="O28" s="58"/>
      <c r="P28" s="58"/>
      <c r="Q28" s="192"/>
      <c r="R28" s="191"/>
      <c r="S28" s="186"/>
      <c r="T28" s="186"/>
      <c r="U28" s="17"/>
    </row>
    <row r="29" spans="2:21" ht="18" customHeight="1" x14ac:dyDescent="0.25">
      <c r="B29" s="152">
        <v>17</v>
      </c>
      <c r="C29" s="166">
        <f>'17'!$D$19</f>
        <v>0</v>
      </c>
      <c r="D29" s="232">
        <f>'17'!$D$21</f>
        <v>0</v>
      </c>
      <c r="E29" s="167">
        <f>'17'!$H$21</f>
        <v>0</v>
      </c>
      <c r="F29" s="100">
        <f>'17'!$D$22</f>
        <v>0</v>
      </c>
      <c r="G29" s="168" t="str">
        <f>'17'!$D$23</f>
        <v>-</v>
      </c>
      <c r="H29" s="169" t="str">
        <f>'17'!$D$20</f>
        <v>-</v>
      </c>
      <c r="I29" s="100" t="str">
        <f>'17'!$H$22</f>
        <v>-</v>
      </c>
      <c r="J29" s="167" t="str">
        <f>'17'!$H$23</f>
        <v>-</v>
      </c>
      <c r="K29" s="178">
        <f>'17'!$D$14</f>
        <v>0</v>
      </c>
      <c r="L29" s="170" t="str">
        <f>'17'!$N$42</f>
        <v>-</v>
      </c>
      <c r="M29" s="82"/>
      <c r="N29" s="177"/>
      <c r="O29" s="58"/>
      <c r="P29" s="58"/>
      <c r="Q29" s="192"/>
      <c r="R29" s="191"/>
      <c r="S29" s="186"/>
      <c r="T29" s="186"/>
      <c r="U29" s="17"/>
    </row>
    <row r="30" spans="2:21" ht="18" customHeight="1" x14ac:dyDescent="0.25">
      <c r="B30" s="152">
        <v>18</v>
      </c>
      <c r="C30" s="166">
        <f>'18'!$D$19</f>
        <v>0</v>
      </c>
      <c r="D30" s="232">
        <f>'18'!$D$21</f>
        <v>0</v>
      </c>
      <c r="E30" s="167">
        <f>'18'!$H$21</f>
        <v>0</v>
      </c>
      <c r="F30" s="100">
        <f>'18'!$D$22</f>
        <v>0</v>
      </c>
      <c r="G30" s="168" t="str">
        <f>'18'!$D$23</f>
        <v>-</v>
      </c>
      <c r="H30" s="169" t="str">
        <f>'18'!$D$20</f>
        <v>-</v>
      </c>
      <c r="I30" s="100" t="str">
        <f>'18'!$H$22</f>
        <v>-</v>
      </c>
      <c r="J30" s="167" t="str">
        <f>'18'!$H$23</f>
        <v>-</v>
      </c>
      <c r="K30" s="178">
        <f>'18'!$D$14</f>
        <v>0</v>
      </c>
      <c r="L30" s="170" t="str">
        <f>'18'!$N$42</f>
        <v>-</v>
      </c>
      <c r="M30" s="82"/>
      <c r="N30" s="177"/>
      <c r="O30" s="58"/>
      <c r="P30" s="58"/>
      <c r="Q30" s="192"/>
      <c r="R30" s="191"/>
      <c r="S30" s="186"/>
      <c r="T30" s="186"/>
      <c r="U30" s="17"/>
    </row>
    <row r="31" spans="2:21" ht="18" customHeight="1" x14ac:dyDescent="0.25">
      <c r="B31" s="152">
        <v>19</v>
      </c>
      <c r="C31" s="166">
        <f>'19'!$D$19</f>
        <v>0</v>
      </c>
      <c r="D31" s="232">
        <f>'19'!$D$21</f>
        <v>0</v>
      </c>
      <c r="E31" s="167">
        <f>'19'!$H$21</f>
        <v>0</v>
      </c>
      <c r="F31" s="100">
        <f>'19'!$D$22</f>
        <v>0</v>
      </c>
      <c r="G31" s="168" t="str">
        <f>'19'!$D$23</f>
        <v>-</v>
      </c>
      <c r="H31" s="169" t="str">
        <f>'19'!$D$20</f>
        <v>-</v>
      </c>
      <c r="I31" s="100" t="str">
        <f>'19'!$H$22</f>
        <v>-</v>
      </c>
      <c r="J31" s="167" t="str">
        <f>'19'!$H$23</f>
        <v>-</v>
      </c>
      <c r="K31" s="178">
        <f>'19'!$D$14</f>
        <v>0</v>
      </c>
      <c r="L31" s="170" t="str">
        <f>'19'!$N$42</f>
        <v>-</v>
      </c>
      <c r="M31" s="82"/>
      <c r="N31" s="177"/>
      <c r="O31" s="58"/>
      <c r="P31" s="58"/>
      <c r="Q31" s="192"/>
      <c r="R31" s="191"/>
      <c r="S31" s="186"/>
      <c r="T31" s="186"/>
      <c r="U31" s="17"/>
    </row>
    <row r="32" spans="2:21" ht="18" customHeight="1" x14ac:dyDescent="0.25">
      <c r="B32" s="152">
        <v>20</v>
      </c>
      <c r="C32" s="166">
        <f>'20'!$D$19</f>
        <v>0</v>
      </c>
      <c r="D32" s="232">
        <f>'20'!$D$21</f>
        <v>0</v>
      </c>
      <c r="E32" s="167">
        <f>'20'!$H$21</f>
        <v>0</v>
      </c>
      <c r="F32" s="100">
        <f>'20'!$D$22</f>
        <v>0</v>
      </c>
      <c r="G32" s="168" t="str">
        <f>'20'!$D$23</f>
        <v>-</v>
      </c>
      <c r="H32" s="169" t="str">
        <f>'20'!$D$20</f>
        <v>-</v>
      </c>
      <c r="I32" s="100" t="str">
        <f>'20'!$H$22</f>
        <v>-</v>
      </c>
      <c r="J32" s="167" t="str">
        <f>'20'!$H$23</f>
        <v>-</v>
      </c>
      <c r="K32" s="178">
        <f>'20'!$D$14</f>
        <v>0</v>
      </c>
      <c r="L32" s="170" t="str">
        <f>'20'!$N$42</f>
        <v>-</v>
      </c>
      <c r="M32" s="82"/>
      <c r="N32" s="177"/>
      <c r="O32" s="58"/>
      <c r="P32" s="58"/>
      <c r="Q32" s="192"/>
      <c r="R32" s="191"/>
      <c r="S32" s="186"/>
      <c r="T32" s="186"/>
      <c r="U32" s="17"/>
    </row>
    <row r="33" spans="2:21" ht="18" customHeight="1" x14ac:dyDescent="0.25">
      <c r="B33" s="152">
        <v>21</v>
      </c>
      <c r="C33" s="166">
        <f>'21'!$D$19</f>
        <v>0</v>
      </c>
      <c r="D33" s="232">
        <f>'21'!$D$21</f>
        <v>0</v>
      </c>
      <c r="E33" s="167">
        <f>'21'!$H$21</f>
        <v>0</v>
      </c>
      <c r="F33" s="100">
        <f>'21'!$D$22</f>
        <v>0</v>
      </c>
      <c r="G33" s="168" t="str">
        <f>'21'!$D$23</f>
        <v>-</v>
      </c>
      <c r="H33" s="169" t="str">
        <f>'21'!$D$20</f>
        <v>-</v>
      </c>
      <c r="I33" s="100" t="str">
        <f>'21'!$H$22</f>
        <v>-</v>
      </c>
      <c r="J33" s="167" t="str">
        <f>'21'!$H$23</f>
        <v>-</v>
      </c>
      <c r="K33" s="178">
        <f>'21'!$D$14</f>
        <v>0</v>
      </c>
      <c r="L33" s="170" t="str">
        <f>'21'!$N$42</f>
        <v>-</v>
      </c>
      <c r="M33" s="82"/>
      <c r="N33" s="177"/>
      <c r="O33" s="58"/>
      <c r="P33" s="58"/>
      <c r="Q33" s="192"/>
      <c r="R33" s="191"/>
      <c r="S33" s="186"/>
      <c r="T33" s="186"/>
      <c r="U33" s="17"/>
    </row>
    <row r="34" spans="2:21" ht="18" customHeight="1" x14ac:dyDescent="0.25">
      <c r="B34" s="152">
        <v>22</v>
      </c>
      <c r="C34" s="166">
        <f>'22'!$D$19</f>
        <v>0</v>
      </c>
      <c r="D34" s="232">
        <f>'22'!$D$21</f>
        <v>0</v>
      </c>
      <c r="E34" s="167">
        <f>'22'!$H$21</f>
        <v>0</v>
      </c>
      <c r="F34" s="100">
        <f>'22'!$D$22</f>
        <v>0</v>
      </c>
      <c r="G34" s="168" t="str">
        <f>'22'!$D$23</f>
        <v>-</v>
      </c>
      <c r="H34" s="169" t="str">
        <f>'22'!$D$20</f>
        <v>-</v>
      </c>
      <c r="I34" s="100" t="str">
        <f>'22'!$H$22</f>
        <v>-</v>
      </c>
      <c r="J34" s="167" t="str">
        <f>'22'!$H$23</f>
        <v>-</v>
      </c>
      <c r="K34" s="178">
        <f>'22'!$D$14</f>
        <v>0</v>
      </c>
      <c r="L34" s="170" t="str">
        <f>'22'!$N$42</f>
        <v>-</v>
      </c>
      <c r="M34" s="82"/>
      <c r="N34" s="177"/>
      <c r="O34" s="58"/>
      <c r="P34" s="58"/>
      <c r="Q34" s="192"/>
      <c r="R34" s="191"/>
      <c r="S34" s="186"/>
      <c r="T34" s="186"/>
      <c r="U34" s="17"/>
    </row>
    <row r="35" spans="2:21" ht="18" customHeight="1" x14ac:dyDescent="0.25">
      <c r="B35" s="152">
        <v>23</v>
      </c>
      <c r="C35" s="166">
        <f>'23'!$D$19</f>
        <v>0</v>
      </c>
      <c r="D35" s="232">
        <f>'23'!$D$21</f>
        <v>0</v>
      </c>
      <c r="E35" s="167">
        <f>'23'!$H$21</f>
        <v>0</v>
      </c>
      <c r="F35" s="100">
        <f>'23'!$D$22</f>
        <v>0</v>
      </c>
      <c r="G35" s="168" t="str">
        <f>'23'!$D$23</f>
        <v>-</v>
      </c>
      <c r="H35" s="169" t="str">
        <f>'23'!$D$20</f>
        <v>-</v>
      </c>
      <c r="I35" s="100" t="str">
        <f>'23'!$H$22</f>
        <v>-</v>
      </c>
      <c r="J35" s="167" t="str">
        <f>'23'!$H$23</f>
        <v>-</v>
      </c>
      <c r="K35" s="178">
        <f>'23'!$D$14</f>
        <v>0</v>
      </c>
      <c r="L35" s="170" t="str">
        <f>'23'!$N$42</f>
        <v>-</v>
      </c>
      <c r="M35" s="82"/>
      <c r="N35" s="177"/>
      <c r="O35" s="58"/>
      <c r="P35" s="58"/>
      <c r="Q35" s="192"/>
      <c r="R35" s="191"/>
      <c r="S35" s="186"/>
      <c r="T35" s="186"/>
      <c r="U35" s="17"/>
    </row>
    <row r="36" spans="2:21" ht="18" customHeight="1" x14ac:dyDescent="0.25">
      <c r="B36" s="152">
        <v>24</v>
      </c>
      <c r="C36" s="166">
        <f>'24'!$D$19</f>
        <v>0</v>
      </c>
      <c r="D36" s="232">
        <f>'24'!$D$21</f>
        <v>0</v>
      </c>
      <c r="E36" s="167">
        <f>'24'!$H$21</f>
        <v>0</v>
      </c>
      <c r="F36" s="100">
        <f>'24'!$D$22</f>
        <v>0</v>
      </c>
      <c r="G36" s="168" t="str">
        <f>'24'!$D$23</f>
        <v>-</v>
      </c>
      <c r="H36" s="169" t="str">
        <f>'24'!$D$20</f>
        <v>-</v>
      </c>
      <c r="I36" s="100" t="str">
        <f>'24'!$H$22</f>
        <v>-</v>
      </c>
      <c r="J36" s="167" t="str">
        <f>'24'!$H$23</f>
        <v>-</v>
      </c>
      <c r="K36" s="178">
        <f>'24'!$D$14</f>
        <v>0</v>
      </c>
      <c r="L36" s="170" t="str">
        <f>'24'!$N$42</f>
        <v>-</v>
      </c>
      <c r="M36" s="82"/>
      <c r="N36" s="177"/>
      <c r="O36" s="58"/>
      <c r="P36" s="58"/>
      <c r="Q36" s="192"/>
      <c r="R36" s="191"/>
      <c r="S36" s="186"/>
      <c r="T36" s="186"/>
      <c r="U36" s="17"/>
    </row>
    <row r="37" spans="2:21" ht="18" customHeight="1" x14ac:dyDescent="0.25">
      <c r="B37" s="152">
        <v>25</v>
      </c>
      <c r="C37" s="166">
        <f>'25'!$D$19</f>
        <v>0</v>
      </c>
      <c r="D37" s="232">
        <f>'25'!$D$21</f>
        <v>0</v>
      </c>
      <c r="E37" s="167">
        <f>'25'!$H$21</f>
        <v>0</v>
      </c>
      <c r="F37" s="100">
        <f>'25'!$D$22</f>
        <v>0</v>
      </c>
      <c r="G37" s="168" t="str">
        <f>'25'!$D$23</f>
        <v>-</v>
      </c>
      <c r="H37" s="169" t="str">
        <f>'25'!$D$20</f>
        <v>-</v>
      </c>
      <c r="I37" s="100" t="str">
        <f>'25'!$H$22</f>
        <v>-</v>
      </c>
      <c r="J37" s="167" t="str">
        <f>'25'!$H$23</f>
        <v>-</v>
      </c>
      <c r="K37" s="178">
        <f>'25'!$D$14</f>
        <v>0</v>
      </c>
      <c r="L37" s="170" t="str">
        <f>'25'!$N$42</f>
        <v>-</v>
      </c>
      <c r="M37" s="82"/>
      <c r="N37" s="177"/>
      <c r="O37" s="58"/>
      <c r="P37" s="58"/>
      <c r="Q37" s="192"/>
      <c r="R37" s="191"/>
      <c r="S37" s="186"/>
      <c r="T37" s="186"/>
      <c r="U37" s="17"/>
    </row>
    <row r="38" spans="2:21" ht="18" customHeight="1" x14ac:dyDescent="0.25">
      <c r="B38" s="152">
        <v>26</v>
      </c>
      <c r="C38" s="166">
        <f>'26'!$D$19</f>
        <v>0</v>
      </c>
      <c r="D38" s="232">
        <f>'26'!$D$21</f>
        <v>0</v>
      </c>
      <c r="E38" s="167">
        <f>'26'!$H$21</f>
        <v>0</v>
      </c>
      <c r="F38" s="100">
        <f>'26'!$D$22</f>
        <v>0</v>
      </c>
      <c r="G38" s="168" t="str">
        <f>'26'!$D$23</f>
        <v>-</v>
      </c>
      <c r="H38" s="169" t="str">
        <f>'26'!$D$20</f>
        <v>-</v>
      </c>
      <c r="I38" s="100" t="str">
        <f>'26'!$H$22</f>
        <v>-</v>
      </c>
      <c r="J38" s="167" t="str">
        <f>'26'!$H$23</f>
        <v>-</v>
      </c>
      <c r="K38" s="178">
        <f>'26'!$D$14</f>
        <v>0</v>
      </c>
      <c r="L38" s="170" t="str">
        <f>'26'!$N$42</f>
        <v>-</v>
      </c>
      <c r="M38" s="82"/>
      <c r="N38" s="177"/>
      <c r="O38" s="58"/>
      <c r="P38" s="58"/>
      <c r="Q38" s="192"/>
      <c r="R38" s="191"/>
      <c r="S38" s="186"/>
      <c r="T38" s="186"/>
      <c r="U38" s="17"/>
    </row>
    <row r="39" spans="2:21" ht="18" customHeight="1" x14ac:dyDescent="0.25">
      <c r="B39" s="152">
        <v>27</v>
      </c>
      <c r="C39" s="166">
        <f>'27'!$D$19</f>
        <v>0</v>
      </c>
      <c r="D39" s="232">
        <f>'27'!$D$21</f>
        <v>0</v>
      </c>
      <c r="E39" s="167">
        <f>'27'!$H$21</f>
        <v>0</v>
      </c>
      <c r="F39" s="100">
        <f>'27'!$D$22</f>
        <v>0</v>
      </c>
      <c r="G39" s="168" t="str">
        <f>'27'!$D$23</f>
        <v>-</v>
      </c>
      <c r="H39" s="169" t="str">
        <f>'27'!$D$20</f>
        <v>-</v>
      </c>
      <c r="I39" s="100" t="str">
        <f>'27'!$H$22</f>
        <v>-</v>
      </c>
      <c r="J39" s="167" t="str">
        <f>'27'!$H$23</f>
        <v>-</v>
      </c>
      <c r="K39" s="178">
        <f>'27'!$D$14</f>
        <v>0</v>
      </c>
      <c r="L39" s="170" t="str">
        <f>'27'!$N$42</f>
        <v>-</v>
      </c>
      <c r="N39" s="177"/>
      <c r="O39" s="58"/>
      <c r="P39" s="58"/>
      <c r="Q39" s="192"/>
      <c r="R39" s="191"/>
      <c r="S39" s="186"/>
      <c r="T39" s="186"/>
      <c r="U39" s="17"/>
    </row>
    <row r="40" spans="2:21" ht="18" customHeight="1" x14ac:dyDescent="0.25">
      <c r="B40" s="152">
        <v>28</v>
      </c>
      <c r="C40" s="166">
        <f>'28'!$D$19</f>
        <v>0</v>
      </c>
      <c r="D40" s="232">
        <f>'28'!$D$21</f>
        <v>0</v>
      </c>
      <c r="E40" s="167">
        <f>'28'!$H$21</f>
        <v>0</v>
      </c>
      <c r="F40" s="100">
        <f>'28'!$D$22</f>
        <v>0</v>
      </c>
      <c r="G40" s="168" t="str">
        <f>'28'!$D$23</f>
        <v>-</v>
      </c>
      <c r="H40" s="169" t="str">
        <f>'28'!$D$20</f>
        <v>-</v>
      </c>
      <c r="I40" s="100" t="str">
        <f>'28'!$H$22</f>
        <v>-</v>
      </c>
      <c r="J40" s="167" t="str">
        <f>'28'!$H$23</f>
        <v>-</v>
      </c>
      <c r="K40" s="178">
        <f>'28'!$D$14</f>
        <v>0</v>
      </c>
      <c r="L40" s="170" t="str">
        <f>'28'!$N$42</f>
        <v>-</v>
      </c>
      <c r="N40" s="177"/>
      <c r="O40" s="58"/>
      <c r="P40" s="58"/>
      <c r="Q40" s="192"/>
      <c r="R40" s="191"/>
      <c r="S40" s="186"/>
      <c r="T40" s="186"/>
      <c r="U40" s="17"/>
    </row>
    <row r="41" spans="2:21" ht="18" customHeight="1" x14ac:dyDescent="0.25">
      <c r="B41" s="152">
        <v>29</v>
      </c>
      <c r="C41" s="166">
        <f>'29'!$D$19</f>
        <v>0</v>
      </c>
      <c r="D41" s="232">
        <f>'29'!$D$21</f>
        <v>0</v>
      </c>
      <c r="E41" s="167">
        <f>'29'!$H$21</f>
        <v>0</v>
      </c>
      <c r="F41" s="100">
        <f>'29'!$D$22</f>
        <v>0</v>
      </c>
      <c r="G41" s="168" t="str">
        <f>'29'!$D$23</f>
        <v>-</v>
      </c>
      <c r="H41" s="169" t="str">
        <f>'29'!$D$20</f>
        <v>-</v>
      </c>
      <c r="I41" s="100" t="str">
        <f>'29'!$H$22</f>
        <v>-</v>
      </c>
      <c r="J41" s="167" t="str">
        <f>'29'!$H$23</f>
        <v>-</v>
      </c>
      <c r="K41" s="178">
        <f>'29'!$D$14</f>
        <v>0</v>
      </c>
      <c r="L41" s="170" t="str">
        <f>'29'!$N$42</f>
        <v>-</v>
      </c>
      <c r="N41" s="177"/>
      <c r="O41" s="58"/>
      <c r="P41" s="58"/>
      <c r="Q41" s="192"/>
      <c r="R41" s="191"/>
      <c r="S41" s="186"/>
      <c r="T41" s="186"/>
      <c r="U41" s="17"/>
    </row>
    <row r="42" spans="2:21" ht="18" customHeight="1" thickBot="1" x14ac:dyDescent="0.3">
      <c r="B42" s="153">
        <v>30</v>
      </c>
      <c r="C42" s="179">
        <f>'30'!$D$19</f>
        <v>0</v>
      </c>
      <c r="D42" s="233">
        <f>'30'!$D$21</f>
        <v>0</v>
      </c>
      <c r="E42" s="180">
        <f>'30'!$H$21</f>
        <v>0</v>
      </c>
      <c r="F42" s="183">
        <f>'30'!$D$22</f>
        <v>0</v>
      </c>
      <c r="G42" s="181" t="str">
        <f>'30'!$D$23</f>
        <v>-</v>
      </c>
      <c r="H42" s="182" t="str">
        <f>'30'!$D$20</f>
        <v>-</v>
      </c>
      <c r="I42" s="183" t="str">
        <f>'30'!$H$22</f>
        <v>-</v>
      </c>
      <c r="J42" s="180" t="str">
        <f>'30'!$H$23</f>
        <v>-</v>
      </c>
      <c r="K42" s="184">
        <f>'30'!$D$14</f>
        <v>0</v>
      </c>
      <c r="L42" s="170" t="str">
        <f>'30'!$N$42</f>
        <v>-</v>
      </c>
      <c r="N42" s="185"/>
      <c r="O42" s="193"/>
      <c r="P42" s="193"/>
      <c r="Q42" s="194"/>
      <c r="R42" s="195"/>
      <c r="S42" s="196"/>
      <c r="T42" s="196"/>
      <c r="U42" s="36"/>
    </row>
    <row r="43" spans="2:21" ht="18" customHeight="1" x14ac:dyDescent="0.25"/>
    <row r="44" spans="2:21" ht="18" customHeight="1" x14ac:dyDescent="0.25">
      <c r="C44" s="24" t="s">
        <v>83</v>
      </c>
      <c r="D44" s="234">
        <f>COUNTA(Fiche_Organisateur_N°2!N16:N45)</f>
        <v>0</v>
      </c>
      <c r="F44" s="201"/>
      <c r="H44" s="24" t="s">
        <v>11</v>
      </c>
      <c r="I44" s="11">
        <f>Fiche_Organisateur_N°1!E34</f>
        <v>0</v>
      </c>
      <c r="K44" s="24" t="s">
        <v>61</v>
      </c>
    </row>
    <row r="45" spans="2:21" ht="18" customHeight="1" x14ac:dyDescent="0.25">
      <c r="C45" s="202" t="s">
        <v>84</v>
      </c>
      <c r="D45" s="203">
        <v>3</v>
      </c>
      <c r="F45" s="201"/>
      <c r="H45" s="24" t="s">
        <v>2</v>
      </c>
      <c r="I45" s="199">
        <f>Fiche_Organisateur_N°1!E17</f>
        <v>0</v>
      </c>
      <c r="J45" s="199"/>
    </row>
    <row r="46" spans="2:21" ht="18" customHeight="1" x14ac:dyDescent="0.25">
      <c r="C46" s="24" t="s">
        <v>85</v>
      </c>
      <c r="D46" s="235">
        <f>D44*D45</f>
        <v>0</v>
      </c>
      <c r="F46" s="204"/>
    </row>
    <row r="47" spans="2:21" ht="18" customHeight="1" x14ac:dyDescent="0.25">
      <c r="D47" s="213" t="s">
        <v>676</v>
      </c>
      <c r="F47" s="205"/>
    </row>
  </sheetData>
  <sheetProtection sheet="1" formatColumns="0" selectLockedCells="1"/>
  <mergeCells count="6">
    <mergeCell ref="G2:L2"/>
    <mergeCell ref="G3:L3"/>
    <mergeCell ref="B10:L10"/>
    <mergeCell ref="I5:J5"/>
    <mergeCell ref="I6:J6"/>
    <mergeCell ref="I7:L7"/>
  </mergeCells>
  <printOptions horizontalCentered="1"/>
  <pageMargins left="0.19685039370078741" right="0.19685039370078741" top="0.19685039370078741" bottom="0.19685039370078741" header="0" footer="0"/>
  <pageSetup paperSize="9" scale="67" orientation="landscape" r:id="rId1"/>
  <headerFooter>
    <oddFooter>&amp;L&amp;9&amp;F -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Q61"/>
  <sheetViews>
    <sheetView topLeftCell="A23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2" style="11" customWidth="1"/>
    <col min="5" max="5" width="6.5703125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19.140625" style="11" customWidth="1"/>
    <col min="11" max="11" width="9.5703125" style="11" customWidth="1"/>
    <col min="12" max="13" width="1.7109375" style="11" customWidth="1"/>
    <col min="14" max="14" width="17.5703125" style="11" customWidth="1"/>
    <col min="15" max="16384" width="11.42578125" style="11"/>
  </cols>
  <sheetData>
    <row r="1" spans="2:17" ht="15" customHeight="1" x14ac:dyDescent="0.25"/>
    <row r="2" spans="2:17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7" ht="19.5" thickBot="1" x14ac:dyDescent="0.3">
      <c r="F3" s="386" t="s">
        <v>717</v>
      </c>
      <c r="G3" s="386"/>
      <c r="H3" s="386"/>
      <c r="I3" s="386"/>
      <c r="J3" s="386"/>
      <c r="K3" s="386"/>
    </row>
    <row r="4" spans="2:17" ht="15" customHeight="1" x14ac:dyDescent="0.25"/>
    <row r="5" spans="2:17" ht="15" customHeight="1" x14ac:dyDescent="0.25">
      <c r="F5" s="37"/>
      <c r="G5" s="33"/>
      <c r="H5" s="33"/>
      <c r="I5" s="33"/>
      <c r="J5" s="33"/>
      <c r="K5" s="14"/>
    </row>
    <row r="6" spans="2:17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7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7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Q8" s="11"/>
    </row>
    <row r="9" spans="2:17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Q9" s="11"/>
    </row>
    <row r="10" spans="2:17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Q10" s="11"/>
    </row>
    <row r="11" spans="2:17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Q11" s="11"/>
    </row>
    <row r="12" spans="2:17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7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7" ht="15" customHeight="1" x14ac:dyDescent="0.25">
      <c r="B14" s="37"/>
      <c r="C14" s="86" t="s">
        <v>50</v>
      </c>
      <c r="D14" s="206">
        <f>Fiche_Organisateur_N°2!$D$16</f>
        <v>0</v>
      </c>
      <c r="E14" s="87"/>
      <c r="F14" s="33"/>
      <c r="G14" s="87"/>
      <c r="H14" s="88"/>
      <c r="I14" s="33"/>
      <c r="J14" s="33"/>
      <c r="K14" s="89"/>
    </row>
    <row r="15" spans="2:17" ht="15" customHeight="1" x14ac:dyDescent="0.25">
      <c r="B15" s="39"/>
      <c r="C15" s="44" t="s">
        <v>51</v>
      </c>
      <c r="D15" s="207" t="str">
        <f>IF(Fiche_Organisateur_N°2!$E$16="","-",Fiche_Organisateur_N°2!$E$16)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7" ht="15" customHeight="1" x14ac:dyDescent="0.25">
      <c r="B16" s="39"/>
      <c r="C16" s="44" t="s">
        <v>52</v>
      </c>
      <c r="D16" s="207" t="str">
        <f>CONCATENATE(Fiche_Organisateur_N°2!$F$16," - ",Fiche_Organisateur_N°2!$G$16)</f>
        <v xml:space="preserve"> - </v>
      </c>
      <c r="E16" s="90"/>
      <c r="F16" s="90"/>
      <c r="G16" s="90"/>
      <c r="H16" s="207"/>
      <c r="J16" s="214" t="s">
        <v>673</v>
      </c>
      <c r="K16" s="91"/>
    </row>
    <row r="17" spans="2:11" ht="15" customHeight="1" x14ac:dyDescent="0.25">
      <c r="B17" s="39"/>
      <c r="C17" s="92" t="s">
        <v>63</v>
      </c>
      <c r="D17" s="207" t="str">
        <f>IF(Fiche_Organisateur_N°2!$H$16=""," - ",Fiche_Organisateur_N°2!$H$16)</f>
        <v xml:space="preserve"> - </v>
      </c>
      <c r="E17" s="41"/>
      <c r="F17" s="46"/>
      <c r="G17" s="41"/>
      <c r="H17" s="41"/>
      <c r="J17" s="215">
        <f>Fiche_Organisateur_N°2!$C$16</f>
        <v>0</v>
      </c>
      <c r="K17" s="91"/>
    </row>
    <row r="18" spans="2:11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1" ht="15" customHeight="1" x14ac:dyDescent="0.25">
      <c r="B19" s="39"/>
      <c r="C19" s="44" t="s">
        <v>53</v>
      </c>
      <c r="D19" s="212">
        <f>Fiche_Organisateur_N°2!$I$16</f>
        <v>0</v>
      </c>
      <c r="E19" s="41"/>
      <c r="F19" s="46"/>
      <c r="G19" s="41"/>
      <c r="H19" s="41"/>
      <c r="I19" s="41"/>
      <c r="J19" s="41"/>
      <c r="K19" s="91"/>
    </row>
    <row r="20" spans="2:11" ht="15" customHeight="1" x14ac:dyDescent="0.25">
      <c r="B20" s="39"/>
      <c r="C20" s="44" t="s">
        <v>54</v>
      </c>
      <c r="D20" s="396" t="str">
        <f>IF(Fiche_Organisateur_N°2!$P$16="","-",Fiche_Organisateur_N°2!$P$16)</f>
        <v>-</v>
      </c>
      <c r="E20" s="396"/>
      <c r="F20" s="396"/>
      <c r="G20" s="92"/>
      <c r="H20" s="395"/>
      <c r="I20" s="395"/>
      <c r="J20" s="395"/>
      <c r="K20" s="94"/>
    </row>
    <row r="21" spans="2:11" ht="15" customHeight="1" x14ac:dyDescent="0.25">
      <c r="B21" s="39"/>
      <c r="C21" s="92" t="s">
        <v>679</v>
      </c>
      <c r="D21" s="221">
        <f>Fiche_Organisateur_N°2!J16</f>
        <v>0</v>
      </c>
      <c r="E21" s="93"/>
      <c r="G21" s="44" t="s">
        <v>694</v>
      </c>
      <c r="H21" s="238">
        <f>Fiche_Organisateur_N°2!$K$16</f>
        <v>0</v>
      </c>
      <c r="I21" s="93"/>
      <c r="J21" s="93"/>
      <c r="K21" s="94"/>
    </row>
    <row r="22" spans="2:11" ht="15" customHeight="1" x14ac:dyDescent="0.25">
      <c r="B22" s="39"/>
      <c r="C22" s="44" t="s">
        <v>87</v>
      </c>
      <c r="D22" s="207">
        <f>Fiche_Organisateur_N°2!$L$16</f>
        <v>0</v>
      </c>
      <c r="E22" s="16"/>
      <c r="F22" s="97"/>
      <c r="G22" s="92" t="s">
        <v>675</v>
      </c>
      <c r="H22" s="243" t="str">
        <f>IF(Fiche_Organisateur_N°2!$N$16="","-",Fiche_Organisateur_N°2!$N$16)</f>
        <v>-</v>
      </c>
      <c r="J22" s="93"/>
      <c r="K22" s="94"/>
    </row>
    <row r="23" spans="2:11" ht="15" customHeight="1" x14ac:dyDescent="0.25">
      <c r="B23" s="39"/>
      <c r="C23" s="92" t="s">
        <v>56</v>
      </c>
      <c r="D23" s="96" t="str">
        <f>IF(Fiche_Organisateur_N°2!$M$16="","-",Fiche_Organisateur_N°2!$M$16)</f>
        <v>-</v>
      </c>
      <c r="E23" s="41"/>
      <c r="F23" s="41"/>
      <c r="G23" s="92" t="s">
        <v>55</v>
      </c>
      <c r="H23" s="243" t="str">
        <f>IF(Fiche_Organisateur_N°2!$O$16="","-",Fiche_Organisateur_N°2!$O$16)</f>
        <v>-</v>
      </c>
      <c r="J23" s="93"/>
      <c r="K23" s="94"/>
    </row>
    <row r="24" spans="2:11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1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1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</row>
    <row r="27" spans="2:11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</row>
    <row r="28" spans="2:11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0"/>
      <c r="J28" s="306"/>
      <c r="K28" s="307"/>
    </row>
    <row r="29" spans="2:11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0"/>
      <c r="J29" s="281"/>
      <c r="K29" s="308"/>
    </row>
    <row r="30" spans="2:11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0"/>
      <c r="J30" s="281"/>
      <c r="K30" s="308"/>
    </row>
    <row r="31" spans="2:11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0"/>
      <c r="J31" s="281"/>
      <c r="K31" s="308"/>
    </row>
    <row r="32" spans="2:11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0"/>
      <c r="J32" s="281"/>
      <c r="K32" s="308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0"/>
      <c r="J33" s="281"/>
      <c r="K33" s="308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197"/>
      <c r="J34" s="303"/>
      <c r="K34" s="309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197"/>
    </row>
    <row r="44" spans="2:14" ht="26.1" customHeight="1" x14ac:dyDescent="0.25">
      <c r="C44" s="394"/>
      <c r="D44" s="394"/>
      <c r="E44" s="394"/>
      <c r="F44" s="394"/>
      <c r="G44" s="282"/>
      <c r="N44" s="318"/>
    </row>
    <row r="45" spans="2:14" ht="15.75" customHeight="1" x14ac:dyDescent="0.25">
      <c r="C45" s="101"/>
      <c r="D45" s="101"/>
      <c r="E45" s="101"/>
    </row>
    <row r="46" spans="2:14" ht="26.1" customHeight="1" x14ac:dyDescent="0.25">
      <c r="B46" s="404" t="s">
        <v>67</v>
      </c>
      <c r="C46" s="405"/>
      <c r="D46" s="405"/>
      <c r="E46" s="254"/>
      <c r="F46" s="254"/>
      <c r="G46" s="255"/>
      <c r="I46" s="24" t="s">
        <v>58</v>
      </c>
      <c r="J46" s="409">
        <f>H8</f>
        <v>0</v>
      </c>
      <c r="K46" s="409"/>
    </row>
    <row r="47" spans="2:14" ht="15" customHeight="1" x14ac:dyDescent="0.25">
      <c r="B47" s="256"/>
      <c r="C47" s="257"/>
      <c r="D47" s="257"/>
      <c r="E47" s="257"/>
      <c r="F47" s="257"/>
      <c r="G47" s="258"/>
      <c r="I47" s="24" t="s">
        <v>59</v>
      </c>
      <c r="J47" s="388" t="str">
        <f>H6</f>
        <v>-</v>
      </c>
      <c r="K47" s="388"/>
    </row>
    <row r="48" spans="2:14" ht="15" customHeight="1" x14ac:dyDescent="0.25">
      <c r="B48" s="256"/>
      <c r="C48" s="257"/>
      <c r="D48" s="257"/>
      <c r="E48" s="257"/>
      <c r="F48" s="257"/>
      <c r="G48" s="258"/>
      <c r="I48" s="24" t="s">
        <v>60</v>
      </c>
      <c r="J48" s="389">
        <f>Fiche_Organisateur_N°1!E34</f>
        <v>0</v>
      </c>
      <c r="K48" s="389"/>
    </row>
    <row r="49" spans="2:10" ht="15" customHeight="1" x14ac:dyDescent="0.25">
      <c r="B49" s="256"/>
      <c r="C49" s="257"/>
      <c r="D49" s="257"/>
      <c r="E49" s="257"/>
      <c r="F49" s="257"/>
      <c r="G49" s="258"/>
      <c r="I49" s="24" t="s">
        <v>61</v>
      </c>
      <c r="J49" s="102"/>
    </row>
    <row r="50" spans="2:10" ht="15" customHeight="1" x14ac:dyDescent="0.25">
      <c r="B50" s="259"/>
      <c r="C50" s="260"/>
      <c r="D50" s="260"/>
      <c r="E50" s="260"/>
      <c r="F50" s="260"/>
      <c r="G50" s="261"/>
      <c r="H50" s="24"/>
      <c r="I50" s="102"/>
    </row>
    <row r="51" spans="2:10" ht="15" customHeight="1" x14ac:dyDescent="0.25">
      <c r="C51" s="104"/>
      <c r="D51" s="104"/>
      <c r="E51" s="104"/>
    </row>
    <row r="52" spans="2:10" ht="15" customHeight="1" x14ac:dyDescent="0.25">
      <c r="C52" s="104"/>
      <c r="D52" s="104"/>
      <c r="E52" s="104"/>
    </row>
    <row r="53" spans="2:10" ht="15" customHeight="1" x14ac:dyDescent="0.25">
      <c r="C53" s="104"/>
      <c r="D53" s="104"/>
      <c r="E53" s="104"/>
    </row>
    <row r="54" spans="2:10" ht="15" customHeight="1" x14ac:dyDescent="0.25">
      <c r="C54" s="104"/>
      <c r="D54" s="104"/>
      <c r="E54" s="104"/>
    </row>
    <row r="55" spans="2:10" ht="15" customHeight="1" x14ac:dyDescent="0.25"/>
    <row r="56" spans="2:10" ht="15" customHeight="1" x14ac:dyDescent="0.25"/>
    <row r="57" spans="2:10" ht="15" customHeight="1" x14ac:dyDescent="0.25">
      <c r="H57" s="95"/>
    </row>
    <row r="58" spans="2:10" ht="15" customHeight="1" x14ac:dyDescent="0.25"/>
    <row r="59" spans="2:10" ht="15" customHeight="1" x14ac:dyDescent="0.25"/>
    <row r="60" spans="2:10" ht="15" customHeight="1" x14ac:dyDescent="0.25"/>
    <row r="61" spans="2:10" ht="15" customHeight="1" x14ac:dyDescent="0.25"/>
  </sheetData>
  <sheetProtection selectLockedCells="1"/>
  <dataConsolidate/>
  <mergeCells count="26">
    <mergeCell ref="G33:H33"/>
    <mergeCell ref="G34:H34"/>
    <mergeCell ref="G36:J37"/>
    <mergeCell ref="G38:J39"/>
    <mergeCell ref="J46:K46"/>
    <mergeCell ref="J47:K47"/>
    <mergeCell ref="J48:K48"/>
    <mergeCell ref="B11:D11"/>
    <mergeCell ref="B35:B41"/>
    <mergeCell ref="B26:K26"/>
    <mergeCell ref="C44:F44"/>
    <mergeCell ref="H20:J20"/>
    <mergeCell ref="D20:F20"/>
    <mergeCell ref="B28:B34"/>
    <mergeCell ref="G28:H28"/>
    <mergeCell ref="G29:H29"/>
    <mergeCell ref="G30:H30"/>
    <mergeCell ref="G31:H31"/>
    <mergeCell ref="G40:J41"/>
    <mergeCell ref="B46:D46"/>
    <mergeCell ref="G32:H32"/>
    <mergeCell ref="F2:K2"/>
    <mergeCell ref="F3:K3"/>
    <mergeCell ref="B8:D8"/>
    <mergeCell ref="B9:D9"/>
    <mergeCell ref="B10:D10"/>
  </mergeCells>
  <hyperlinks>
    <hyperlink ref="B11" r:id="rId1" xr:uid="{00000000-0004-0000-05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4" orientation="portrait" r:id="rId2"/>
  <headerFooter>
    <oddFooter>&amp;C&amp;9&amp;F - &amp;A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59"/>
  <sheetViews>
    <sheetView topLeftCell="A22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6384" width="11.42578125" style="11"/>
  </cols>
  <sheetData>
    <row r="1" spans="2:17" ht="15" customHeight="1" x14ac:dyDescent="0.25"/>
    <row r="2" spans="2:17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7" ht="19.5" thickBot="1" x14ac:dyDescent="0.3">
      <c r="F3" s="386" t="s">
        <v>717</v>
      </c>
      <c r="G3" s="386"/>
      <c r="H3" s="386"/>
      <c r="I3" s="386"/>
      <c r="J3" s="386"/>
      <c r="K3" s="386"/>
    </row>
    <row r="4" spans="2:17" ht="15" customHeight="1" x14ac:dyDescent="0.25"/>
    <row r="5" spans="2:17" ht="15" customHeight="1" x14ac:dyDescent="0.25">
      <c r="F5" s="37"/>
      <c r="G5" s="33"/>
      <c r="H5" s="33"/>
      <c r="I5" s="33"/>
      <c r="J5" s="33"/>
      <c r="K5" s="14"/>
    </row>
    <row r="6" spans="2:17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7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7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Q8" s="11"/>
    </row>
    <row r="9" spans="2:17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Q9" s="11"/>
    </row>
    <row r="10" spans="2:17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Q10" s="11"/>
    </row>
    <row r="11" spans="2:17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Q11" s="11"/>
    </row>
    <row r="12" spans="2:17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7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7" ht="15" customHeight="1" x14ac:dyDescent="0.25">
      <c r="B14" s="37"/>
      <c r="C14" s="86" t="s">
        <v>50</v>
      </c>
      <c r="D14" s="206">
        <f>Fiche_Organisateur_N°2!$D$17</f>
        <v>0</v>
      </c>
      <c r="E14" s="87"/>
      <c r="F14" s="33"/>
      <c r="G14" s="87"/>
      <c r="H14" s="88"/>
      <c r="I14" s="33"/>
      <c r="J14" s="33"/>
      <c r="K14" s="89"/>
    </row>
    <row r="15" spans="2:17" ht="15" customHeight="1" x14ac:dyDescent="0.25">
      <c r="B15" s="39"/>
      <c r="C15" s="44" t="s">
        <v>51</v>
      </c>
      <c r="D15" s="207" t="str">
        <f>IF(Fiche_Organisateur_N°2!$E$17="","-",Fiche_Organisateur_N°2!$E$17)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7" ht="15" customHeight="1" x14ac:dyDescent="0.25">
      <c r="B16" s="39"/>
      <c r="C16" s="44" t="s">
        <v>52</v>
      </c>
      <c r="D16" s="210" t="str">
        <f>CONCATENATE(Fiche_Organisateur_N°2!$F$17," - ",Fiche_Organisateur_N°2!$G$17)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1" ht="15" customHeight="1" x14ac:dyDescent="0.25">
      <c r="B17" s="39"/>
      <c r="C17" s="92" t="s">
        <v>63</v>
      </c>
      <c r="D17" s="207" t="str">
        <f>IF(Fiche_Organisateur_N°2!$H$17=""," - ",Fiche_Organisateur_N°2!$H$17)</f>
        <v xml:space="preserve"> - </v>
      </c>
      <c r="E17" s="41"/>
      <c r="F17" s="46"/>
      <c r="G17" s="41"/>
      <c r="H17" s="41"/>
      <c r="J17" s="215">
        <f>Fiche_Organisateur_N°2!$C$17</f>
        <v>0</v>
      </c>
      <c r="K17" s="91"/>
    </row>
    <row r="18" spans="2:11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</row>
    <row r="19" spans="2:11" ht="15" customHeight="1" x14ac:dyDescent="0.25">
      <c r="B19" s="39"/>
      <c r="C19" s="44" t="s">
        <v>53</v>
      </c>
      <c r="D19" s="212">
        <f>Fiche_Organisateur_N°2!$I$17</f>
        <v>0</v>
      </c>
      <c r="E19" s="41"/>
      <c r="F19" s="46"/>
      <c r="G19" s="41"/>
      <c r="H19" s="41"/>
      <c r="I19" s="41"/>
      <c r="J19" s="41"/>
      <c r="K19" s="91"/>
    </row>
    <row r="20" spans="2:11" ht="15" customHeight="1" x14ac:dyDescent="0.25">
      <c r="B20" s="39"/>
      <c r="C20" s="44" t="s">
        <v>54</v>
      </c>
      <c r="D20" s="396" t="str">
        <f>IF(Fiche_Organisateur_N°2!$P$17="","-",Fiche_Organisateur_N°2!$P$17)</f>
        <v>-</v>
      </c>
      <c r="E20" s="396"/>
      <c r="F20" s="396"/>
      <c r="G20" s="92"/>
      <c r="H20" s="410"/>
      <c r="I20" s="410"/>
      <c r="J20" s="410"/>
      <c r="K20" s="94"/>
    </row>
    <row r="21" spans="2:11" ht="15" customHeight="1" x14ac:dyDescent="0.25">
      <c r="B21" s="39"/>
      <c r="C21" s="92" t="s">
        <v>679</v>
      </c>
      <c r="D21" s="221">
        <f>Fiche_Organisateur_N°2!J17</f>
        <v>0</v>
      </c>
      <c r="E21" s="93"/>
      <c r="F21" s="93"/>
      <c r="G21" s="44" t="s">
        <v>694</v>
      </c>
      <c r="H21" s="238">
        <f>Fiche_Organisateur_N°2!$K$17</f>
        <v>0</v>
      </c>
      <c r="J21" s="93"/>
      <c r="K21" s="91"/>
    </row>
    <row r="22" spans="2:11" ht="15" customHeight="1" x14ac:dyDescent="0.25">
      <c r="B22" s="39"/>
      <c r="C22" s="44" t="s">
        <v>87</v>
      </c>
      <c r="D22" s="46">
        <f>Fiche_Organisateur_N°2!$L$17</f>
        <v>0</v>
      </c>
      <c r="E22" s="16"/>
      <c r="F22" s="97"/>
      <c r="G22" s="92" t="s">
        <v>675</v>
      </c>
      <c r="H22" s="243" t="str">
        <f>IF(Fiche_Organisateur_N°2!$N$17="","-",Fiche_Organisateur_N°2!$N$17)</f>
        <v>-</v>
      </c>
      <c r="J22" s="93"/>
      <c r="K22" s="94"/>
    </row>
    <row r="23" spans="2:11" ht="15" customHeight="1" x14ac:dyDescent="0.25">
      <c r="B23" s="39"/>
      <c r="C23" s="92" t="s">
        <v>56</v>
      </c>
      <c r="D23" s="96" t="str">
        <f>IF(Fiche_Organisateur_N°2!$M$17="","-",Fiche_Organisateur_N°2!$M$17)</f>
        <v>-</v>
      </c>
      <c r="E23" s="41"/>
      <c r="F23" s="41"/>
      <c r="G23" s="92" t="s">
        <v>55</v>
      </c>
      <c r="H23" s="243" t="str">
        <f>IF(Fiche_Organisateur_N°2!$O$17="","-",Fiche_Organisateur_N°2!$O$17)</f>
        <v>-</v>
      </c>
      <c r="J23" s="93"/>
      <c r="K23" s="94"/>
    </row>
    <row r="24" spans="2:11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1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1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</row>
    <row r="27" spans="2:11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</row>
    <row r="28" spans="2:11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</row>
    <row r="29" spans="2:11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</row>
    <row r="30" spans="2:11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</row>
    <row r="31" spans="2:11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</row>
    <row r="32" spans="2:11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</row>
    <row r="49" spans="2:10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</row>
    <row r="50" spans="2:10" ht="15" customHeight="1" x14ac:dyDescent="0.25">
      <c r="B50" s="271"/>
      <c r="C50" s="272"/>
      <c r="D50" s="272"/>
      <c r="E50" s="272"/>
      <c r="F50" s="272"/>
      <c r="G50" s="273"/>
      <c r="H50" s="24"/>
      <c r="I50" s="264"/>
    </row>
    <row r="51" spans="2:10" ht="15" customHeight="1" x14ac:dyDescent="0.25">
      <c r="C51" s="104"/>
      <c r="D51" s="104"/>
      <c r="E51" s="104"/>
    </row>
    <row r="52" spans="2:10" ht="15" customHeight="1" x14ac:dyDescent="0.25">
      <c r="C52" s="104"/>
      <c r="D52" s="104"/>
      <c r="E52" s="104"/>
    </row>
    <row r="53" spans="2:10" ht="15" customHeight="1" x14ac:dyDescent="0.25">
      <c r="C53" s="104"/>
      <c r="D53" s="104"/>
      <c r="E53" s="104"/>
    </row>
    <row r="54" spans="2:10" ht="15" customHeight="1" x14ac:dyDescent="0.25">
      <c r="B54" s="104"/>
    </row>
    <row r="55" spans="2:10" ht="15" customHeight="1" x14ac:dyDescent="0.25"/>
    <row r="56" spans="2:10" ht="15" customHeight="1" x14ac:dyDescent="0.25"/>
    <row r="57" spans="2:10" ht="15" customHeight="1" x14ac:dyDescent="0.25">
      <c r="H57" s="95"/>
    </row>
    <row r="58" spans="2:10" ht="15" customHeight="1" x14ac:dyDescent="0.25"/>
    <row r="59" spans="2:10" ht="15" customHeight="1" x14ac:dyDescent="0.25"/>
  </sheetData>
  <sheetProtection selectLockedCells="1"/>
  <dataConsolidate/>
  <mergeCells count="26">
    <mergeCell ref="D20:F20"/>
    <mergeCell ref="H20:J20"/>
    <mergeCell ref="B26:K26"/>
    <mergeCell ref="G29:H29"/>
    <mergeCell ref="G30:H30"/>
    <mergeCell ref="B28:B34"/>
    <mergeCell ref="G28:H28"/>
    <mergeCell ref="G31:H31"/>
    <mergeCell ref="C44:F44"/>
    <mergeCell ref="J46:K46"/>
    <mergeCell ref="J47:K47"/>
    <mergeCell ref="B46:D46"/>
    <mergeCell ref="J48:K48"/>
    <mergeCell ref="B11:D11"/>
    <mergeCell ref="F2:K2"/>
    <mergeCell ref="F3:K3"/>
    <mergeCell ref="B8:D8"/>
    <mergeCell ref="B9:D9"/>
    <mergeCell ref="B10:D10"/>
    <mergeCell ref="B35:B41"/>
    <mergeCell ref="G36:J37"/>
    <mergeCell ref="G38:J39"/>
    <mergeCell ref="G40:J41"/>
    <mergeCell ref="G32:H32"/>
    <mergeCell ref="G33:H33"/>
    <mergeCell ref="G34:H34"/>
  </mergeCells>
  <hyperlinks>
    <hyperlink ref="B11" r:id="rId1" xr:uid="{00000000-0004-0000-06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7" orientation="portrait" r:id="rId2"/>
  <headerFooter>
    <oddFooter>&amp;C&amp;9&amp;F - &amp;A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R60"/>
  <sheetViews>
    <sheetView topLeftCell="A25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3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30" style="11" customWidth="1"/>
    <col min="11" max="11" width="10.14062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Fiche_Organisateur_N°2!$D$18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IF(Fiche_Organisateur_N°2!$E$18="","-",Fiche_Organisateur_N°2!$E$18)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CONCATENATE(Fiche_Organisateur_N°2!$F$18," - ",Fiche_Organisateur_N°2!$G$18)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IF(Fiche_Organisateur_N°2!$H$18=""," - ",Fiche_Organisateur_N°2!$H$18)</f>
        <v xml:space="preserve"> - </v>
      </c>
      <c r="E17" s="41"/>
      <c r="F17" s="46"/>
      <c r="G17" s="41"/>
      <c r="H17" s="41"/>
      <c r="J17" s="215">
        <f>Fiche_Organisateur_N°2!$C$18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Fiche_Organisateur_N°2!$I$18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IF(Fiche_Organisateur_N°2!$P$18="","-",Fiche_Organisateur_N°2!$P$18)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Fiche_Organisateur_N°2!J18</f>
        <v>0</v>
      </c>
      <c r="E21" s="93"/>
      <c r="F21" s="93"/>
      <c r="G21" s="44" t="s">
        <v>694</v>
      </c>
      <c r="H21" s="238">
        <f>Fiche_Organisateur_N°2!$K$18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Fiche_Organisateur_N°2!$L$18</f>
        <v>0</v>
      </c>
      <c r="E22" s="16"/>
      <c r="F22" s="97"/>
      <c r="G22" s="92" t="s">
        <v>675</v>
      </c>
      <c r="H22" s="243" t="str">
        <f>IF(Fiche_Organisateur_N°2!$N$18="","-",Fiche_Organisateur_N°2!$N$18)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IF(Fiche_Organisateur_N°2!$M$18="","-",Fiche_Organisateur_N°2!$M$18)</f>
        <v>-</v>
      </c>
      <c r="E23" s="41"/>
      <c r="F23" s="41"/>
      <c r="G23" s="92" t="s">
        <v>55</v>
      </c>
      <c r="H23" s="243" t="str">
        <f>IF(Fiche_Organisateur_N°2!$O$18="","-",Fiche_Organisateur_N°2!$O$18)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  <c r="N25" s="1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  <c r="N41" s="11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4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  <c r="N49" s="11"/>
    </row>
    <row r="50" spans="2:14" ht="15" customHeight="1" x14ac:dyDescent="0.25">
      <c r="B50" s="271"/>
      <c r="C50" s="272"/>
      <c r="D50" s="272"/>
      <c r="E50" s="272"/>
      <c r="F50" s="272"/>
      <c r="G50" s="273"/>
      <c r="H50" s="24"/>
      <c r="I50" s="264"/>
      <c r="N50" s="11"/>
    </row>
    <row r="51" spans="2:14" ht="15" customHeight="1" x14ac:dyDescent="0.25">
      <c r="C51" s="104"/>
      <c r="D51" s="104"/>
      <c r="E51" s="104"/>
    </row>
    <row r="52" spans="2:14" ht="15" customHeight="1" x14ac:dyDescent="0.25">
      <c r="C52" s="104"/>
      <c r="D52" s="104"/>
      <c r="E52" s="104"/>
    </row>
    <row r="53" spans="2:14" ht="15" customHeight="1" x14ac:dyDescent="0.25">
      <c r="C53" s="104"/>
      <c r="D53" s="104"/>
      <c r="E53" s="104"/>
    </row>
    <row r="54" spans="2:14" ht="15" customHeight="1" x14ac:dyDescent="0.25">
      <c r="C54" s="104"/>
      <c r="D54" s="104"/>
      <c r="E54" s="104"/>
    </row>
    <row r="55" spans="2:14" ht="15" customHeight="1" x14ac:dyDescent="0.25">
      <c r="B55" s="104"/>
    </row>
    <row r="56" spans="2:14" ht="15" customHeight="1" x14ac:dyDescent="0.25"/>
    <row r="57" spans="2:14" ht="15" customHeight="1" x14ac:dyDescent="0.25"/>
    <row r="58" spans="2:14" ht="15" customHeight="1" x14ac:dyDescent="0.25">
      <c r="H58" s="95"/>
    </row>
    <row r="59" spans="2:14" ht="15" customHeight="1" x14ac:dyDescent="0.25"/>
    <row r="60" spans="2:14" ht="15" customHeight="1" x14ac:dyDescent="0.25"/>
  </sheetData>
  <sheetProtection selectLockedCells="1"/>
  <dataConsolidate/>
  <mergeCells count="26">
    <mergeCell ref="D20:F20"/>
    <mergeCell ref="H20:J20"/>
    <mergeCell ref="B26:K26"/>
    <mergeCell ref="G29:H29"/>
    <mergeCell ref="G30:H30"/>
    <mergeCell ref="B28:B34"/>
    <mergeCell ref="G28:H28"/>
    <mergeCell ref="C44:F44"/>
    <mergeCell ref="J46:K46"/>
    <mergeCell ref="J47:K47"/>
    <mergeCell ref="J48:K48"/>
    <mergeCell ref="B46:D46"/>
    <mergeCell ref="B11:D11"/>
    <mergeCell ref="F2:K2"/>
    <mergeCell ref="F3:K3"/>
    <mergeCell ref="B8:D8"/>
    <mergeCell ref="B9:D9"/>
    <mergeCell ref="B10:D10"/>
    <mergeCell ref="B35:B41"/>
    <mergeCell ref="G36:J37"/>
    <mergeCell ref="G38:J39"/>
    <mergeCell ref="G40:J41"/>
    <mergeCell ref="G31:H31"/>
    <mergeCell ref="G32:H32"/>
    <mergeCell ref="G33:H33"/>
    <mergeCell ref="G34:H34"/>
  </mergeCells>
  <conditionalFormatting sqref="N30 N32 N34 N36 N39 N25:N28">
    <cfRule type="cellIs" dxfId="61" priority="1" operator="equal">
      <formula>"OK"</formula>
    </cfRule>
  </conditionalFormatting>
  <hyperlinks>
    <hyperlink ref="B11" r:id="rId1" xr:uid="{00000000-0004-0000-07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5" orientation="portrait" r:id="rId2"/>
  <headerFooter>
    <oddFooter>&amp;C&amp;9&amp;F - &amp;A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R59"/>
  <sheetViews>
    <sheetView topLeftCell="A31" zoomScale="80" zoomScaleNormal="80" workbookViewId="0">
      <selection activeCell="A44" sqref="A44:XFD44"/>
    </sheetView>
  </sheetViews>
  <sheetFormatPr baseColWidth="10" defaultRowHeight="15" x14ac:dyDescent="0.25"/>
  <cols>
    <col min="1" max="1" width="1.7109375" style="11" customWidth="1"/>
    <col min="2" max="2" width="4.140625" style="11" customWidth="1"/>
    <col min="3" max="3" width="18.5703125" style="11" customWidth="1"/>
    <col min="4" max="4" width="11.5703125" style="11" customWidth="1"/>
    <col min="5" max="5" width="3" style="11" customWidth="1"/>
    <col min="6" max="6" width="18.7109375" style="11" customWidth="1"/>
    <col min="7" max="7" width="6.7109375" style="11" customWidth="1"/>
    <col min="8" max="8" width="20.7109375" style="11" customWidth="1"/>
    <col min="9" max="9" width="6.7109375" style="11" customWidth="1"/>
    <col min="10" max="10" width="22.7109375" style="11" customWidth="1"/>
    <col min="11" max="11" width="6.7109375" style="11" customWidth="1"/>
    <col min="12" max="13" width="1.7109375" style="11" customWidth="1"/>
    <col min="14" max="14" width="38.7109375" style="32" customWidth="1"/>
    <col min="15" max="16384" width="11.42578125" style="11"/>
  </cols>
  <sheetData>
    <row r="1" spans="2:18" ht="15" customHeight="1" x14ac:dyDescent="0.25"/>
    <row r="2" spans="2:18" ht="18.75" customHeight="1" x14ac:dyDescent="0.25">
      <c r="F2" s="385" t="s">
        <v>48</v>
      </c>
      <c r="G2" s="385"/>
      <c r="H2" s="385"/>
      <c r="I2" s="385"/>
      <c r="J2" s="385"/>
      <c r="K2" s="385"/>
      <c r="L2" s="69"/>
      <c r="M2" s="69"/>
    </row>
    <row r="3" spans="2:18" ht="19.5" thickBot="1" x14ac:dyDescent="0.3">
      <c r="F3" s="386" t="s">
        <v>717</v>
      </c>
      <c r="G3" s="386"/>
      <c r="H3" s="386"/>
      <c r="I3" s="386"/>
      <c r="J3" s="386"/>
      <c r="K3" s="386"/>
    </row>
    <row r="4" spans="2:18" ht="15" customHeight="1" x14ac:dyDescent="0.25"/>
    <row r="5" spans="2:18" ht="15" customHeight="1" x14ac:dyDescent="0.25">
      <c r="F5" s="37"/>
      <c r="G5" s="33"/>
      <c r="H5" s="33"/>
      <c r="I5" s="33"/>
      <c r="J5" s="33"/>
      <c r="K5" s="14"/>
    </row>
    <row r="6" spans="2:18" ht="15" customHeight="1" x14ac:dyDescent="0.25">
      <c r="F6" s="39"/>
      <c r="G6" s="70" t="s">
        <v>2</v>
      </c>
      <c r="H6" s="71" t="str">
        <f>IF(Fiche_Organisateur_N°1!$E$17="","-",Fiche_Organisateur_N°1!$E$17)</f>
        <v>-</v>
      </c>
      <c r="I6" s="41"/>
      <c r="J6" s="41"/>
      <c r="K6" s="17"/>
    </row>
    <row r="7" spans="2:18" ht="15" customHeight="1" x14ac:dyDescent="0.25">
      <c r="F7" s="39"/>
      <c r="G7" s="70" t="s">
        <v>671</v>
      </c>
      <c r="H7" s="72">
        <f>Fiche_Organisateur_N°1!$E$19</f>
        <v>0</v>
      </c>
      <c r="I7" s="41"/>
      <c r="J7" s="41"/>
      <c r="K7" s="17"/>
    </row>
    <row r="8" spans="2:18" s="54" customFormat="1" ht="15" customHeight="1" x14ac:dyDescent="0.25">
      <c r="B8" s="387" t="s">
        <v>0</v>
      </c>
      <c r="C8" s="387"/>
      <c r="D8" s="387"/>
      <c r="E8" s="73"/>
      <c r="F8" s="74"/>
      <c r="G8" s="70" t="s">
        <v>672</v>
      </c>
      <c r="H8" s="75">
        <f>Fiche_Organisateur_N°1!$E$20</f>
        <v>0</v>
      </c>
      <c r="I8" s="76"/>
      <c r="J8" s="76"/>
      <c r="K8" s="77"/>
      <c r="N8" s="73"/>
      <c r="R8" s="11"/>
    </row>
    <row r="9" spans="2:18" s="54" customFormat="1" ht="15" customHeight="1" x14ac:dyDescent="0.25">
      <c r="B9" s="387" t="s">
        <v>1</v>
      </c>
      <c r="C9" s="387"/>
      <c r="D9" s="387"/>
      <c r="E9" s="73"/>
      <c r="F9" s="74"/>
      <c r="G9" s="70" t="s">
        <v>63</v>
      </c>
      <c r="H9" s="75">
        <f>Fiche_Organisateur_N°1!$E$21</f>
        <v>0</v>
      </c>
      <c r="I9" s="76"/>
      <c r="J9" s="76"/>
      <c r="K9" s="77"/>
      <c r="N9" s="73"/>
      <c r="R9" s="11"/>
    </row>
    <row r="10" spans="2:18" s="54" customFormat="1" ht="15" customHeight="1" x14ac:dyDescent="0.25">
      <c r="B10" s="387" t="s">
        <v>23</v>
      </c>
      <c r="C10" s="387"/>
      <c r="D10" s="387"/>
      <c r="E10" s="73"/>
      <c r="F10" s="74"/>
      <c r="G10" s="76"/>
      <c r="H10" s="78"/>
      <c r="I10" s="76"/>
      <c r="J10" s="76"/>
      <c r="K10" s="77"/>
      <c r="N10" s="73"/>
      <c r="R10" s="11"/>
    </row>
    <row r="11" spans="2:18" s="54" customFormat="1" ht="15" customHeight="1" x14ac:dyDescent="0.25">
      <c r="B11" s="390" t="s">
        <v>47</v>
      </c>
      <c r="C11" s="390"/>
      <c r="D11" s="390"/>
      <c r="E11" s="79"/>
      <c r="F11" s="74"/>
      <c r="G11" s="80"/>
      <c r="H11" s="81"/>
      <c r="I11" s="76"/>
      <c r="J11" s="76"/>
      <c r="K11" s="77"/>
      <c r="N11" s="73"/>
      <c r="R11" s="11"/>
    </row>
    <row r="12" spans="2:18" ht="15" customHeight="1" x14ac:dyDescent="0.25">
      <c r="C12" s="82"/>
      <c r="D12" s="82"/>
      <c r="E12" s="82"/>
      <c r="F12" s="83"/>
      <c r="G12" s="84"/>
      <c r="H12" s="84"/>
      <c r="I12" s="35"/>
      <c r="J12" s="35"/>
      <c r="K12" s="36"/>
    </row>
    <row r="13" spans="2:18" ht="15" customHeight="1" x14ac:dyDescent="0.25">
      <c r="C13" s="82"/>
      <c r="D13" s="82"/>
      <c r="E13" s="82"/>
      <c r="F13" s="85"/>
      <c r="G13" s="85"/>
      <c r="H13" s="85"/>
      <c r="I13" s="41"/>
      <c r="J13" s="41"/>
    </row>
    <row r="14" spans="2:18" ht="15" customHeight="1" x14ac:dyDescent="0.25">
      <c r="B14" s="37"/>
      <c r="C14" s="86" t="s">
        <v>50</v>
      </c>
      <c r="D14" s="206">
        <f>Fiche_Organisateur_N°2!$D$19</f>
        <v>0</v>
      </c>
      <c r="E14" s="87"/>
      <c r="F14" s="33"/>
      <c r="G14" s="87"/>
      <c r="H14" s="88"/>
      <c r="I14" s="33"/>
      <c r="J14" s="33"/>
      <c r="K14" s="89"/>
    </row>
    <row r="15" spans="2:18" ht="15" customHeight="1" x14ac:dyDescent="0.25">
      <c r="B15" s="39"/>
      <c r="C15" s="44" t="s">
        <v>51</v>
      </c>
      <c r="D15" s="207" t="str">
        <f>IF(Fiche_Organisateur_N°2!$E$19="","-",Fiche_Organisateur_N°2!$E$19)</f>
        <v>-</v>
      </c>
      <c r="E15" s="90"/>
      <c r="F15" s="90"/>
      <c r="G15" s="41"/>
      <c r="H15" s="46"/>
      <c r="I15" s="41"/>
      <c r="J15" s="214" t="s">
        <v>674</v>
      </c>
      <c r="K15" s="91"/>
    </row>
    <row r="16" spans="2:18" ht="15" customHeight="1" x14ac:dyDescent="0.25">
      <c r="B16" s="39"/>
      <c r="C16" s="44" t="s">
        <v>52</v>
      </c>
      <c r="D16" s="210" t="str">
        <f>CONCATENATE(Fiche_Organisateur_N°2!$F$19," - ",Fiche_Organisateur_N°2!$G$19)</f>
        <v xml:space="preserve"> - </v>
      </c>
      <c r="E16" s="211"/>
      <c r="F16" s="211"/>
      <c r="G16" s="211"/>
      <c r="H16" s="210"/>
      <c r="J16" s="214" t="s">
        <v>673</v>
      </c>
      <c r="K16" s="91"/>
    </row>
    <row r="17" spans="2:14" ht="15" customHeight="1" x14ac:dyDescent="0.25">
      <c r="B17" s="39"/>
      <c r="C17" s="92" t="s">
        <v>63</v>
      </c>
      <c r="D17" s="207" t="str">
        <f>IF(Fiche_Organisateur_N°2!$H$19=""," - ",Fiche_Organisateur_N°2!$H$19)</f>
        <v xml:space="preserve"> - </v>
      </c>
      <c r="E17" s="41"/>
      <c r="F17" s="46"/>
      <c r="G17" s="41"/>
      <c r="H17" s="41"/>
      <c r="J17" s="215">
        <f>Fiche_Organisateur_N°2!$C$19</f>
        <v>0</v>
      </c>
      <c r="K17" s="91"/>
    </row>
    <row r="18" spans="2:14" ht="15" customHeight="1" x14ac:dyDescent="0.25">
      <c r="B18" s="39"/>
      <c r="C18" s="92"/>
      <c r="D18" s="207"/>
      <c r="E18" s="41"/>
      <c r="F18" s="46"/>
      <c r="G18" s="41"/>
      <c r="H18" s="41"/>
      <c r="I18" s="41"/>
      <c r="J18" s="41"/>
      <c r="K18" s="91"/>
      <c r="N18" s="198"/>
    </row>
    <row r="19" spans="2:14" ht="15" customHeight="1" x14ac:dyDescent="0.25">
      <c r="B19" s="39"/>
      <c r="C19" s="44" t="s">
        <v>53</v>
      </c>
      <c r="D19" s="212">
        <f>Fiche_Organisateur_N°2!$I$19</f>
        <v>0</v>
      </c>
      <c r="E19" s="41"/>
      <c r="F19" s="46"/>
      <c r="G19" s="41"/>
      <c r="H19" s="41"/>
      <c r="I19" s="41"/>
      <c r="J19" s="41"/>
      <c r="K19" s="91"/>
      <c r="N19" s="198"/>
    </row>
    <row r="20" spans="2:14" ht="15" customHeight="1" x14ac:dyDescent="0.25">
      <c r="B20" s="39"/>
      <c r="C20" s="44" t="s">
        <v>54</v>
      </c>
      <c r="D20" s="396" t="str">
        <f>IF(Fiche_Organisateur_N°2!$P$19="","-",Fiche_Organisateur_N°2!$P$19)</f>
        <v>-</v>
      </c>
      <c r="E20" s="396"/>
      <c r="F20" s="396"/>
      <c r="G20" s="92"/>
      <c r="H20" s="410"/>
      <c r="I20" s="410"/>
      <c r="J20" s="410"/>
      <c r="K20" s="94"/>
    </row>
    <row r="21" spans="2:14" ht="15" customHeight="1" x14ac:dyDescent="0.25">
      <c r="B21" s="39"/>
      <c r="C21" s="92" t="s">
        <v>679</v>
      </c>
      <c r="D21" s="221">
        <f>Fiche_Organisateur_N°2!J19</f>
        <v>0</v>
      </c>
      <c r="E21" s="93"/>
      <c r="F21" s="93"/>
      <c r="G21" s="44" t="s">
        <v>694</v>
      </c>
      <c r="H21" s="238">
        <f>Fiche_Organisateur_N°2!$K$19</f>
        <v>0</v>
      </c>
      <c r="J21" s="93"/>
      <c r="K21" s="91"/>
    </row>
    <row r="22" spans="2:14" ht="15" customHeight="1" x14ac:dyDescent="0.25">
      <c r="B22" s="39"/>
      <c r="C22" s="44" t="s">
        <v>87</v>
      </c>
      <c r="D22" s="46">
        <f>Fiche_Organisateur_N°2!$L$19</f>
        <v>0</v>
      </c>
      <c r="E22" s="16"/>
      <c r="F22" s="97"/>
      <c r="G22" s="92" t="s">
        <v>675</v>
      </c>
      <c r="H22" s="243" t="str">
        <f>IF(Fiche_Organisateur_N°2!$N$19="","-",Fiche_Organisateur_N°2!$N$19)</f>
        <v>-</v>
      </c>
      <c r="J22" s="93"/>
      <c r="K22" s="94"/>
    </row>
    <row r="23" spans="2:14" ht="15" customHeight="1" x14ac:dyDescent="0.25">
      <c r="B23" s="39"/>
      <c r="C23" s="92" t="s">
        <v>56</v>
      </c>
      <c r="D23" s="96" t="str">
        <f>IF(Fiche_Organisateur_N°2!$M$19="","-",Fiche_Organisateur_N°2!$M$19)</f>
        <v>-</v>
      </c>
      <c r="E23" s="41"/>
      <c r="F23" s="41"/>
      <c r="G23" s="92" t="s">
        <v>55</v>
      </c>
      <c r="H23" s="243" t="str">
        <f>IF(Fiche_Organisateur_N°2!$O$19="","-",Fiche_Organisateur_N°2!$O$19)</f>
        <v>-</v>
      </c>
      <c r="J23" s="93"/>
      <c r="K23" s="94"/>
    </row>
    <row r="24" spans="2:14" ht="15" customHeight="1" x14ac:dyDescent="0.25">
      <c r="B24" s="42"/>
      <c r="C24" s="35"/>
      <c r="D24" s="98"/>
      <c r="E24" s="98"/>
      <c r="F24" s="98"/>
      <c r="G24" s="98"/>
      <c r="H24" s="98"/>
      <c r="I24" s="98"/>
      <c r="J24" s="98"/>
      <c r="K24" s="36"/>
    </row>
    <row r="25" spans="2:14" ht="15" customHeight="1" x14ac:dyDescent="0.25">
      <c r="B25" s="41"/>
      <c r="E25" s="97"/>
      <c r="F25" s="97"/>
      <c r="G25" s="97"/>
      <c r="H25" s="97"/>
      <c r="I25" s="97"/>
      <c r="J25" s="97"/>
      <c r="K25" s="41"/>
    </row>
    <row r="26" spans="2:14" ht="27" thickBot="1" x14ac:dyDescent="0.3">
      <c r="B26" s="393" t="s">
        <v>24</v>
      </c>
      <c r="C26" s="393"/>
      <c r="D26" s="393"/>
      <c r="E26" s="393"/>
      <c r="F26" s="393"/>
      <c r="G26" s="393"/>
      <c r="H26" s="393"/>
      <c r="I26" s="393"/>
      <c r="J26" s="393"/>
      <c r="K26" s="393"/>
      <c r="N26" s="11"/>
    </row>
    <row r="27" spans="2:14" ht="15" customHeight="1" thickBot="1" x14ac:dyDescent="0.3">
      <c r="B27" s="99"/>
      <c r="C27" s="315" t="s">
        <v>701</v>
      </c>
      <c r="D27" s="316"/>
      <c r="E27" s="316"/>
      <c r="F27" s="316"/>
      <c r="G27" s="315" t="s">
        <v>714</v>
      </c>
      <c r="H27" s="316"/>
      <c r="I27" s="316"/>
      <c r="J27" s="317"/>
      <c r="K27" s="284" t="s">
        <v>715</v>
      </c>
      <c r="N27" s="11"/>
    </row>
    <row r="28" spans="2:14" ht="26.1" customHeight="1" x14ac:dyDescent="0.25">
      <c r="B28" s="397" t="s">
        <v>57</v>
      </c>
      <c r="C28" s="277" t="s">
        <v>726</v>
      </c>
      <c r="D28" s="82"/>
      <c r="E28" s="82"/>
      <c r="F28" s="285"/>
      <c r="G28" s="398"/>
      <c r="H28" s="399"/>
      <c r="I28" s="283"/>
      <c r="J28" s="306"/>
      <c r="K28" s="307"/>
      <c r="N28" s="11"/>
    </row>
    <row r="29" spans="2:14" ht="26.1" customHeight="1" x14ac:dyDescent="0.25">
      <c r="B29" s="397"/>
      <c r="C29" s="277" t="s">
        <v>702</v>
      </c>
      <c r="D29" s="82"/>
      <c r="E29" s="82"/>
      <c r="F29" s="286"/>
      <c r="G29" s="398"/>
      <c r="H29" s="399"/>
      <c r="I29" s="283"/>
      <c r="J29" s="281"/>
      <c r="K29" s="308"/>
      <c r="N29" s="11"/>
    </row>
    <row r="30" spans="2:14" ht="26.1" customHeight="1" x14ac:dyDescent="0.25">
      <c r="B30" s="397"/>
      <c r="C30" s="277" t="s">
        <v>703</v>
      </c>
      <c r="D30" s="82"/>
      <c r="E30" s="82"/>
      <c r="F30" s="286"/>
      <c r="G30" s="398"/>
      <c r="H30" s="399"/>
      <c r="I30" s="283"/>
      <c r="J30" s="281"/>
      <c r="K30" s="308"/>
      <c r="N30" s="11"/>
    </row>
    <row r="31" spans="2:14" ht="26.1" customHeight="1" x14ac:dyDescent="0.25">
      <c r="B31" s="397"/>
      <c r="C31" s="277" t="s">
        <v>704</v>
      </c>
      <c r="D31" s="82"/>
      <c r="E31" s="82"/>
      <c r="F31" s="286"/>
      <c r="G31" s="398"/>
      <c r="H31" s="399"/>
      <c r="I31" s="283"/>
      <c r="J31" s="281"/>
      <c r="K31" s="308"/>
      <c r="N31" s="11"/>
    </row>
    <row r="32" spans="2:14" ht="26.1" customHeight="1" x14ac:dyDescent="0.25">
      <c r="B32" s="397"/>
      <c r="C32" s="277" t="s">
        <v>705</v>
      </c>
      <c r="D32" s="82"/>
      <c r="E32" s="82"/>
      <c r="F32" s="286"/>
      <c r="G32" s="398"/>
      <c r="H32" s="399"/>
      <c r="I32" s="283"/>
      <c r="J32" s="281"/>
      <c r="K32" s="308"/>
      <c r="N32" s="11"/>
    </row>
    <row r="33" spans="2:14" ht="26.1" customHeight="1" x14ac:dyDescent="0.25">
      <c r="B33" s="397"/>
      <c r="C33" s="277" t="s">
        <v>706</v>
      </c>
      <c r="D33" s="82"/>
      <c r="E33" s="82"/>
      <c r="F33" s="286"/>
      <c r="G33" s="398"/>
      <c r="H33" s="399"/>
      <c r="I33" s="283"/>
      <c r="J33" s="281"/>
      <c r="K33" s="308"/>
      <c r="N33" s="11"/>
    </row>
    <row r="34" spans="2:14" ht="26.1" customHeight="1" thickBot="1" x14ac:dyDescent="0.3">
      <c r="B34" s="397"/>
      <c r="C34" s="277" t="s">
        <v>707</v>
      </c>
      <c r="E34" s="82"/>
      <c r="F34" s="287"/>
      <c r="G34" s="398"/>
      <c r="H34" s="399"/>
      <c r="I34" s="262"/>
      <c r="J34" s="303"/>
      <c r="K34" s="309"/>
      <c r="N34" s="11"/>
    </row>
    <row r="35" spans="2:14" ht="26.1" customHeight="1" thickBot="1" x14ac:dyDescent="0.3">
      <c r="B35" s="391" t="s">
        <v>25</v>
      </c>
      <c r="C35" s="279" t="s">
        <v>708</v>
      </c>
      <c r="D35" s="293"/>
      <c r="E35" s="293"/>
      <c r="F35" s="294" t="s">
        <v>712</v>
      </c>
      <c r="G35" s="297"/>
      <c r="H35" s="294" t="s">
        <v>716</v>
      </c>
      <c r="I35" s="297"/>
      <c r="J35" s="294" t="s">
        <v>713</v>
      </c>
      <c r="K35" s="310"/>
      <c r="N35" s="11"/>
    </row>
    <row r="36" spans="2:14" ht="26.1" customHeight="1" x14ac:dyDescent="0.25">
      <c r="B36" s="392"/>
      <c r="C36" s="276" t="s">
        <v>709</v>
      </c>
      <c r="D36" s="288"/>
      <c r="E36" s="289"/>
      <c r="F36" s="305"/>
      <c r="G36" s="406"/>
      <c r="H36" s="407"/>
      <c r="I36" s="407"/>
      <c r="J36" s="407"/>
      <c r="K36" s="311"/>
      <c r="N36" s="11"/>
    </row>
    <row r="37" spans="2:14" ht="26.1" customHeight="1" thickBot="1" x14ac:dyDescent="0.3">
      <c r="B37" s="392"/>
      <c r="C37" s="278"/>
      <c r="D37" s="298"/>
      <c r="E37" s="299"/>
      <c r="F37" s="300"/>
      <c r="G37" s="408"/>
      <c r="H37" s="401"/>
      <c r="I37" s="401"/>
      <c r="J37" s="401"/>
      <c r="K37" s="312"/>
      <c r="N37" s="11"/>
    </row>
    <row r="38" spans="2:14" ht="26.1" customHeight="1" x14ac:dyDescent="0.25">
      <c r="B38" s="392"/>
      <c r="C38" s="276" t="s">
        <v>710</v>
      </c>
      <c r="D38" s="291"/>
      <c r="E38" s="291"/>
      <c r="F38" s="292"/>
      <c r="G38" s="406"/>
      <c r="H38" s="407"/>
      <c r="I38" s="407"/>
      <c r="J38" s="407"/>
      <c r="K38" s="319"/>
      <c r="N38" s="11"/>
    </row>
    <row r="39" spans="2:14" ht="26.1" customHeight="1" thickBot="1" x14ac:dyDescent="0.3">
      <c r="B39" s="392"/>
      <c r="C39" s="278"/>
      <c r="D39" s="290"/>
      <c r="E39" s="290"/>
      <c r="F39" s="300"/>
      <c r="G39" s="402"/>
      <c r="H39" s="403"/>
      <c r="I39" s="403"/>
      <c r="J39" s="403"/>
      <c r="K39" s="320"/>
      <c r="N39" s="11"/>
    </row>
    <row r="40" spans="2:14" ht="26.1" customHeight="1" x14ac:dyDescent="0.25">
      <c r="B40" s="392"/>
      <c r="C40" s="276" t="s">
        <v>711</v>
      </c>
      <c r="D40" s="302"/>
      <c r="E40" s="302"/>
      <c r="F40" s="305"/>
      <c r="G40" s="400"/>
      <c r="H40" s="401"/>
      <c r="I40" s="401"/>
      <c r="J40" s="401"/>
      <c r="K40" s="309"/>
      <c r="N40" s="11"/>
    </row>
    <row r="41" spans="2:14" ht="26.1" customHeight="1" thickBot="1" x14ac:dyDescent="0.3">
      <c r="B41" s="392"/>
      <c r="C41" s="278"/>
      <c r="D41" s="303"/>
      <c r="E41" s="303"/>
      <c r="F41" s="304"/>
      <c r="G41" s="402"/>
      <c r="H41" s="403"/>
      <c r="I41" s="403"/>
      <c r="J41" s="403"/>
      <c r="K41" s="309"/>
    </row>
    <row r="42" spans="2:14" ht="26.1" customHeight="1" thickBot="1" x14ac:dyDescent="0.3">
      <c r="C42" s="314" t="s">
        <v>708</v>
      </c>
      <c r="D42" s="364" t="s">
        <v>727</v>
      </c>
      <c r="E42" s="322"/>
      <c r="F42" s="296" t="s">
        <v>728</v>
      </c>
      <c r="G42" s="301"/>
      <c r="H42" s="296" t="s">
        <v>729</v>
      </c>
      <c r="I42" s="301"/>
      <c r="J42" s="296" t="s">
        <v>713</v>
      </c>
      <c r="K42" s="310"/>
      <c r="N42" s="103" t="str">
        <f>IF(E42="X","EXCELLENT", IF(G42="X","ADMIS", IF(I42="X", "AJOURNE",IF(K42="X","REFUSE","-"))))</f>
        <v>-</v>
      </c>
    </row>
    <row r="43" spans="2:14" ht="26.1" customHeight="1" x14ac:dyDescent="0.25">
      <c r="C43" s="313"/>
      <c r="G43" s="262"/>
      <c r="N43" s="11"/>
    </row>
    <row r="44" spans="2:14" ht="26.1" customHeight="1" x14ac:dyDescent="0.25">
      <c r="C44" s="394"/>
      <c r="D44" s="394"/>
      <c r="E44" s="394"/>
      <c r="F44" s="394"/>
      <c r="G44" s="282"/>
      <c r="N44" s="363"/>
    </row>
    <row r="45" spans="2:14" ht="15.75" customHeight="1" x14ac:dyDescent="0.25">
      <c r="C45" s="274"/>
      <c r="D45" s="274"/>
      <c r="E45" s="274"/>
      <c r="N45" s="11"/>
    </row>
    <row r="46" spans="2:14" ht="26.1" customHeight="1" x14ac:dyDescent="0.25">
      <c r="B46" s="404" t="s">
        <v>67</v>
      </c>
      <c r="C46" s="405"/>
      <c r="D46" s="405"/>
      <c r="E46" s="266"/>
      <c r="F46" s="266"/>
      <c r="G46" s="267"/>
      <c r="I46" s="24" t="s">
        <v>58</v>
      </c>
      <c r="J46" s="409">
        <f>H8</f>
        <v>0</v>
      </c>
      <c r="K46" s="409"/>
      <c r="N46" s="11"/>
    </row>
    <row r="47" spans="2:14" ht="15" customHeight="1" x14ac:dyDescent="0.25">
      <c r="B47" s="268"/>
      <c r="C47" s="269"/>
      <c r="D47" s="269"/>
      <c r="E47" s="269"/>
      <c r="F47" s="269"/>
      <c r="G47" s="270"/>
      <c r="I47" s="24" t="s">
        <v>59</v>
      </c>
      <c r="J47" s="388" t="str">
        <f>H6</f>
        <v>-</v>
      </c>
      <c r="K47" s="388"/>
      <c r="N47" s="11"/>
    </row>
    <row r="48" spans="2:14" ht="15" customHeight="1" x14ac:dyDescent="0.25">
      <c r="B48" s="268"/>
      <c r="C48" s="269"/>
      <c r="D48" s="269"/>
      <c r="E48" s="269"/>
      <c r="F48" s="269"/>
      <c r="G48" s="270"/>
      <c r="I48" s="24" t="s">
        <v>60</v>
      </c>
      <c r="J48" s="389">
        <f>Fiche_Organisateur_N°1!E34</f>
        <v>0</v>
      </c>
      <c r="K48" s="389"/>
      <c r="N48" s="11"/>
    </row>
    <row r="49" spans="2:10" ht="15" customHeight="1" x14ac:dyDescent="0.25">
      <c r="B49" s="268"/>
      <c r="C49" s="269"/>
      <c r="D49" s="269"/>
      <c r="E49" s="269"/>
      <c r="F49" s="269"/>
      <c r="G49" s="270"/>
      <c r="I49" s="24" t="s">
        <v>61</v>
      </c>
      <c r="J49" s="264"/>
    </row>
    <row r="50" spans="2:10" ht="15" customHeight="1" x14ac:dyDescent="0.25">
      <c r="B50" s="271"/>
      <c r="C50" s="272"/>
      <c r="D50" s="272"/>
      <c r="E50" s="272"/>
      <c r="F50" s="272"/>
      <c r="G50" s="273"/>
      <c r="H50" s="24"/>
      <c r="I50" s="264"/>
    </row>
    <row r="51" spans="2:10" ht="15" customHeight="1" x14ac:dyDescent="0.25">
      <c r="C51" s="104"/>
      <c r="D51" s="104"/>
      <c r="E51" s="104"/>
    </row>
    <row r="52" spans="2:10" ht="15" customHeight="1" x14ac:dyDescent="0.25">
      <c r="C52" s="104"/>
      <c r="D52" s="104"/>
      <c r="E52" s="104"/>
    </row>
    <row r="53" spans="2:10" ht="15" customHeight="1" x14ac:dyDescent="0.25">
      <c r="C53" s="104"/>
      <c r="D53" s="104"/>
      <c r="E53" s="104"/>
    </row>
    <row r="54" spans="2:10" ht="15" customHeight="1" x14ac:dyDescent="0.25">
      <c r="B54" s="104"/>
    </row>
    <row r="55" spans="2:10" ht="15" customHeight="1" x14ac:dyDescent="0.25"/>
    <row r="56" spans="2:10" ht="15" customHeight="1" x14ac:dyDescent="0.25"/>
    <row r="57" spans="2:10" ht="15" customHeight="1" x14ac:dyDescent="0.25">
      <c r="H57" s="95"/>
    </row>
    <row r="58" spans="2:10" ht="15" customHeight="1" x14ac:dyDescent="0.25"/>
    <row r="59" spans="2:10" ht="15" customHeight="1" x14ac:dyDescent="0.25"/>
  </sheetData>
  <sheetProtection selectLockedCells="1"/>
  <dataConsolidate/>
  <mergeCells count="26">
    <mergeCell ref="B35:B41"/>
    <mergeCell ref="G36:J37"/>
    <mergeCell ref="G38:J39"/>
    <mergeCell ref="G40:J41"/>
    <mergeCell ref="D20:F20"/>
    <mergeCell ref="H20:J20"/>
    <mergeCell ref="B26:K26"/>
    <mergeCell ref="B28:B34"/>
    <mergeCell ref="G28:H28"/>
    <mergeCell ref="G29:H29"/>
    <mergeCell ref="G30:H30"/>
    <mergeCell ref="G31:H31"/>
    <mergeCell ref="G32:H32"/>
    <mergeCell ref="G33:H33"/>
    <mergeCell ref="G34:H34"/>
    <mergeCell ref="C44:F44"/>
    <mergeCell ref="J46:K46"/>
    <mergeCell ref="J47:K47"/>
    <mergeCell ref="B46:D46"/>
    <mergeCell ref="J48:K48"/>
    <mergeCell ref="B11:D11"/>
    <mergeCell ref="F2:K2"/>
    <mergeCell ref="F3:K3"/>
    <mergeCell ref="B8:D8"/>
    <mergeCell ref="B9:D9"/>
    <mergeCell ref="B10:D10"/>
  </mergeCells>
  <conditionalFormatting sqref="N28:N33 N35 N37 N39">
    <cfRule type="cellIs" dxfId="60" priority="1" operator="equal">
      <formula>"OK"</formula>
    </cfRule>
  </conditionalFormatting>
  <hyperlinks>
    <hyperlink ref="B11" r:id="rId1" xr:uid="{00000000-0004-0000-0800-000000000000}"/>
  </hyperlinks>
  <printOptions horizontalCentered="1"/>
  <pageMargins left="0.19685039370078741" right="0.19685039370078741" top="0.39370078740157483" bottom="0.39370078740157483" header="0.19685039370078741" footer="0.19685039370078741"/>
  <pageSetup paperSize="9" scale="77" orientation="portrait" r:id="rId2"/>
  <headerFooter>
    <oddFooter>&amp;C&amp;9&amp;F - 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37</vt:i4>
      </vt:variant>
      <vt:variant>
        <vt:lpstr>Plages nommées</vt:lpstr>
      </vt:variant>
      <vt:variant>
        <vt:i4>34</vt:i4>
      </vt:variant>
    </vt:vector>
  </HeadingPairs>
  <TitlesOfParts>
    <vt:vector size="71" baseType="lpstr">
      <vt:lpstr>Mod'Op</vt:lpstr>
      <vt:lpstr>Fiche_Organisateur_N°1</vt:lpstr>
      <vt:lpstr>Fiche_Organisateur_N°2</vt:lpstr>
      <vt:lpstr>Codes FCI</vt:lpstr>
      <vt:lpstr>Rapport_de_Jugement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SCC</vt:lpstr>
      <vt:lpstr>Feuil1</vt:lpstr>
      <vt:lpstr>'1'!Zone_d_impression</vt:lpstr>
      <vt:lpstr>'10'!Zone_d_impression</vt:lpstr>
      <vt:lpstr>'11'!Zone_d_impression</vt:lpstr>
      <vt:lpstr>'12'!Zone_d_impression</vt:lpstr>
      <vt:lpstr>'13'!Zone_d_impression</vt:lpstr>
      <vt:lpstr>'14'!Zone_d_impression</vt:lpstr>
      <vt:lpstr>'15'!Zone_d_impression</vt:lpstr>
      <vt:lpstr>'16'!Zone_d_impression</vt:lpstr>
      <vt:lpstr>'17'!Zone_d_impression</vt:lpstr>
      <vt:lpstr>'18'!Zone_d_impression</vt:lpstr>
      <vt:lpstr>'19'!Zone_d_impression</vt:lpstr>
      <vt:lpstr>'2'!Zone_d_impression</vt:lpstr>
      <vt:lpstr>'20'!Zone_d_impression</vt:lpstr>
      <vt:lpstr>'21'!Zone_d_impression</vt:lpstr>
      <vt:lpstr>'22'!Zone_d_impression</vt:lpstr>
      <vt:lpstr>'23'!Zone_d_impression</vt:lpstr>
      <vt:lpstr>'24'!Zone_d_impression</vt:lpstr>
      <vt:lpstr>'25'!Zone_d_impression</vt:lpstr>
      <vt:lpstr>'26'!Zone_d_impression</vt:lpstr>
      <vt:lpstr>'27'!Zone_d_impression</vt:lpstr>
      <vt:lpstr>'28'!Zone_d_impression</vt:lpstr>
      <vt:lpstr>'29'!Zone_d_impression</vt:lpstr>
      <vt:lpstr>'3'!Zone_d_impression</vt:lpstr>
      <vt:lpstr>'30'!Zone_d_impression</vt:lpstr>
      <vt:lpstr>'4'!Zone_d_impression</vt:lpstr>
      <vt:lpstr>'5'!Zone_d_impression</vt:lpstr>
      <vt:lpstr>'6'!Zone_d_impression</vt:lpstr>
      <vt:lpstr>'7'!Zone_d_impression</vt:lpstr>
      <vt:lpstr>'8'!Zone_d_impression</vt:lpstr>
      <vt:lpstr>'9'!Zone_d_impression</vt:lpstr>
      <vt:lpstr>Fiche_Organisateur_N°1!Zone_d_impression</vt:lpstr>
      <vt:lpstr>Fiche_Organisateur_N°2!Zone_d_impression</vt:lpstr>
      <vt:lpstr>'Mod''Op'!Zone_d_impression</vt:lpstr>
      <vt:lpstr>Rapport_de_Jugement!Zone_d_impression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</dc:creator>
  <cp:lastModifiedBy>Alain Dupont</cp:lastModifiedBy>
  <cp:lastPrinted>2020-02-08T15:26:40Z</cp:lastPrinted>
  <dcterms:created xsi:type="dcterms:W3CDTF">2015-01-15T17:17:19Z</dcterms:created>
  <dcterms:modified xsi:type="dcterms:W3CDTF">2023-05-23T16:04:25Z</dcterms:modified>
</cp:coreProperties>
</file>